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essoit-my.sharepoint.com/personal/thomas_jusselme_hes-so_ch/Documents/04.Mandats/08.BFFSA_Climat/04.Développements/WP1.3/SIMPLIBAT/"/>
    </mc:Choice>
  </mc:AlternateContent>
  <xr:revisionPtr revIDLastSave="26" documentId="8_{F633DB97-501D-4680-AFC5-EAF89F3FFD06}" xr6:coauthVersionLast="47" xr6:coauthVersionMax="47" xr10:uidLastSave="{A1EC4A7E-631B-4927-8A9B-0186563418D5}"/>
  <bookViews>
    <workbookView xWindow="25080" yWindow="-120" windowWidth="25440" windowHeight="15270" xr2:uid="{81BC1FFC-2A7C-4464-BDB8-79D1D2D2F1A3}"/>
  </bookViews>
  <sheets>
    <sheet name="Aide" sheetId="3" r:id="rId1"/>
    <sheet name="Resultat" sheetId="1" r:id="rId2"/>
    <sheet name="Feuil1" sheetId="4" state="hidden" r:id="rId3"/>
    <sheet name="Graphe" sheetId="2" r:id="rId4"/>
  </sheets>
  <definedNames>
    <definedName name="_xlnm.Print_Area" localSheetId="3">Graphe!$A$1:$G$88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A15" i="2"/>
  <c r="D7" i="4"/>
  <c r="E7" i="4"/>
  <c r="D15" i="4"/>
  <c r="E15" i="4"/>
  <c r="D16" i="4"/>
  <c r="E16" i="4"/>
  <c r="D17" i="4"/>
  <c r="D4" i="4" s="1"/>
  <c r="E17" i="4"/>
  <c r="E5" i="4" s="1"/>
  <c r="D2" i="4"/>
  <c r="E2" i="4"/>
  <c r="D3" i="4"/>
  <c r="E3" i="4"/>
  <c r="D5" i="4"/>
  <c r="C7" i="4"/>
  <c r="D22" i="2"/>
  <c r="E22" i="2"/>
  <c r="D23" i="2"/>
  <c r="E23" i="2"/>
  <c r="D24" i="2"/>
  <c r="E24" i="2"/>
  <c r="D25" i="2"/>
  <c r="E25" i="2"/>
  <c r="D26" i="2"/>
  <c r="E26" i="2"/>
  <c r="D27" i="2"/>
  <c r="E27" i="2"/>
  <c r="A25" i="2"/>
  <c r="A26" i="2"/>
  <c r="A27" i="2"/>
  <c r="A21" i="2"/>
  <c r="A22" i="2"/>
  <c r="A23" i="2"/>
  <c r="A24" i="2"/>
  <c r="B27" i="2"/>
  <c r="B26" i="2"/>
  <c r="B24" i="2"/>
  <c r="B25" i="2"/>
  <c r="B22" i="2"/>
  <c r="B23" i="2"/>
  <c r="D16" i="2"/>
  <c r="D8" i="2"/>
  <c r="D7" i="2"/>
  <c r="D18" i="2"/>
  <c r="D9" i="2"/>
  <c r="E4" i="2"/>
  <c r="A6" i="2"/>
  <c r="A7" i="2"/>
  <c r="A8" i="2"/>
  <c r="A9" i="2"/>
  <c r="A11" i="2"/>
  <c r="A12" i="2"/>
  <c r="A13" i="2"/>
  <c r="A14" i="2"/>
  <c r="A16" i="2"/>
  <c r="A17" i="2"/>
  <c r="A18" i="2"/>
  <c r="A19" i="2"/>
  <c r="C6" i="2"/>
  <c r="D6" i="2"/>
  <c r="E6" i="2"/>
  <c r="E7" i="2"/>
  <c r="E8" i="2"/>
  <c r="E9" i="2"/>
  <c r="D12" i="2"/>
  <c r="E12" i="2"/>
  <c r="D13" i="2"/>
  <c r="E13" i="2"/>
  <c r="D14" i="2"/>
  <c r="E14" i="2"/>
  <c r="D15" i="2"/>
  <c r="E15" i="2"/>
  <c r="E16" i="2"/>
  <c r="D17" i="2"/>
  <c r="E17" i="2"/>
  <c r="E18" i="2"/>
  <c r="D19" i="2"/>
  <c r="E19" i="2"/>
  <c r="B17" i="2"/>
  <c r="B6" i="2"/>
  <c r="B7" i="4"/>
  <c r="B1" i="4"/>
  <c r="C1" i="4"/>
  <c r="D1" i="4"/>
  <c r="E1" i="4"/>
  <c r="A1" i="4"/>
  <c r="E4" i="4" l="1"/>
  <c r="C17" i="2"/>
  <c r="C7" i="2"/>
  <c r="B7" i="2"/>
  <c r="C19" i="2" l="1"/>
  <c r="E9" i="4"/>
  <c r="D9" i="4"/>
  <c r="B9" i="4"/>
  <c r="C9" i="4"/>
  <c r="B19" i="2"/>
  <c r="C27" i="2"/>
  <c r="C26" i="2"/>
  <c r="C25" i="2"/>
  <c r="C24" i="2"/>
  <c r="C23" i="2"/>
  <c r="C22" i="2"/>
  <c r="C8" i="2"/>
  <c r="B9" i="2" l="1"/>
  <c r="C9" i="2"/>
  <c r="B16" i="4"/>
  <c r="B3" i="4" s="1"/>
  <c r="C16" i="4" l="1"/>
  <c r="C15" i="2" l="1"/>
  <c r="B15" i="2"/>
  <c r="B17" i="4" l="1"/>
  <c r="B15" i="4"/>
  <c r="B2" i="4" s="1"/>
  <c r="C15" i="4" l="1"/>
  <c r="C17" i="4"/>
  <c r="C5" i="4" s="1"/>
  <c r="B5" i="4"/>
  <c r="B4" i="4"/>
  <c r="C18" i="2" l="1"/>
  <c r="C8" i="4"/>
  <c r="D8" i="4"/>
  <c r="E8" i="4"/>
  <c r="B8" i="4"/>
  <c r="B18" i="2"/>
  <c r="C13" i="2" l="1"/>
  <c r="C3" i="4"/>
  <c r="B13" i="2"/>
  <c r="C12" i="2" l="1"/>
  <c r="C2" i="4"/>
  <c r="B12" i="2"/>
  <c r="B16" i="2"/>
  <c r="C6" i="4" l="1"/>
  <c r="D6" i="4"/>
  <c r="E6" i="4"/>
  <c r="B6" i="4"/>
  <c r="C14" i="2"/>
  <c r="C4" i="4"/>
  <c r="C16" i="2"/>
  <c r="B14" i="2"/>
</calcChain>
</file>

<file path=xl/sharedStrings.xml><?xml version="1.0" encoding="utf-8"?>
<sst xmlns="http://schemas.openxmlformats.org/spreadsheetml/2006/main" count="217" uniqueCount="132">
  <si>
    <t>Nom du fichier</t>
  </si>
  <si>
    <t>Nom du projet</t>
  </si>
  <si>
    <t>Date du projet</t>
  </si>
  <si>
    <t>Nom raccourci du projet</t>
  </si>
  <si>
    <t>Caractérisque principale</t>
  </si>
  <si>
    <t>Catégorie d'ouvrage</t>
  </si>
  <si>
    <t>Type de travaux</t>
  </si>
  <si>
    <t>Surface de référence énergétique</t>
  </si>
  <si>
    <t>Systeme chauffage</t>
  </si>
  <si>
    <t>Surface PV</t>
  </si>
  <si>
    <t>Capteurs solaires</t>
  </si>
  <si>
    <t>Consommation d'énergie</t>
  </si>
  <si>
    <t>PV réinjectée réseau</t>
  </si>
  <si>
    <t>Objectifs</t>
  </si>
  <si>
    <t>Fouilles</t>
  </si>
  <si>
    <t>Fondations, radiers</t>
  </si>
  <si>
    <t>Parois extérieures souterraines</t>
  </si>
  <si>
    <t>Toitures souterraines</t>
  </si>
  <si>
    <t>Parois extérieures hors terrain</t>
  </si>
  <si>
    <t>Revetements extérieurs de facades</t>
  </si>
  <si>
    <t>Fenetres et portes</t>
  </si>
  <si>
    <t>Toitures (structure porteuse)</t>
  </si>
  <si>
    <t>Couvertures</t>
  </si>
  <si>
    <t>Parois intérieures</t>
  </si>
  <si>
    <t>Planchers internes</t>
  </si>
  <si>
    <t>Escaliers et rampes</t>
  </si>
  <si>
    <t>Balcons, avant-toits</t>
  </si>
  <si>
    <t>Portes</t>
  </si>
  <si>
    <t>Revetements de sols</t>
  </si>
  <si>
    <t>Revêtement intérieurs parois</t>
  </si>
  <si>
    <t>Revetements plafonds</t>
  </si>
  <si>
    <t>Installations électriques</t>
  </si>
  <si>
    <t>Installations techniques de chauffage</t>
  </si>
  <si>
    <t>Installations de ventilation et de conditionnement d'air</t>
  </si>
  <si>
    <t>Installations techniques d'eau</t>
  </si>
  <si>
    <t>Général</t>
  </si>
  <si>
    <t>SimpliBat - Comparaison</t>
  </si>
  <si>
    <t>Cet outil a comme but de faciliter la comparaison des résultats de différents analyse faite avec l'outil Simplibat</t>
  </si>
  <si>
    <t>L'outil SimpliBat peut être trouver ici</t>
  </si>
  <si>
    <t>Comparaison</t>
  </si>
  <si>
    <t>Dans l'onglet "Resultat", il faut copier la colonne B de l'onglet "Comparaison" de l'outil SimpliBat</t>
  </si>
  <si>
    <t>Carbone gris</t>
  </si>
  <si>
    <t>Carbon biogenique</t>
  </si>
  <si>
    <t>Carbone opérationnel</t>
  </si>
  <si>
    <t>Comparaison_v1.xlsx</t>
  </si>
  <si>
    <t>Habitat individuel</t>
  </si>
  <si>
    <t>Neuf</t>
  </si>
  <si>
    <t>Pompe à chaleur (géothermique)</t>
  </si>
  <si>
    <t>Soit en copiant les résultats soit en gardant le lien</t>
  </si>
  <si>
    <t>Projet 1</t>
  </si>
  <si>
    <t>Projet 3</t>
  </si>
  <si>
    <t>Les 10 premiers éléments</t>
  </si>
  <si>
    <t>Impacts des éléments</t>
  </si>
  <si>
    <t>Béton pour bâtiment (sans armature)</t>
  </si>
  <si>
    <t>Polystyrène extrudé (XPS)</t>
  </si>
  <si>
    <t>Acier d'armature</t>
  </si>
  <si>
    <t>Enduit en plâtre et en ciment</t>
  </si>
  <si>
    <t>Polystyrène expansé (EPS)</t>
  </si>
  <si>
    <t>Installation électriques bureau</t>
  </si>
  <si>
    <t>Installation photovoltaique (1 m2 = 0.14 kWp)</t>
  </si>
  <si>
    <t>Système de ventilation bureau 2m3/hm2</t>
  </si>
  <si>
    <t>Tôle d'acier, zinguée</t>
  </si>
  <si>
    <t>Cadre en matière synthétique (PVC) 2</t>
  </si>
  <si>
    <t>Chauffage</t>
  </si>
  <si>
    <t>Eau chaude sanitaire</t>
  </si>
  <si>
    <t>Travaux préparatoires B06 / B07.02</t>
  </si>
  <si>
    <t>Enveloppe du bâtiment souterraine C01 / 02 / 04 - E01 - F01</t>
  </si>
  <si>
    <t>Enveloppe du bâtiment hors terrain C02 / 04 - E02 / 03 - F01 / 02</t>
  </si>
  <si>
    <t>Eléments de construction intérieurs et extérieurs C02 / 04 - G02 / 03 / 04</t>
  </si>
  <si>
    <t>Installations CVSE D01 / 05 / 07 / 08 / 12</t>
  </si>
  <si>
    <t>Carbone biogène</t>
  </si>
  <si>
    <t>Détails</t>
  </si>
  <si>
    <t>Electricité hors chauffage/ECS</t>
  </si>
  <si>
    <t>Projet 2</t>
  </si>
  <si>
    <t>Projet 4</t>
  </si>
  <si>
    <t>Objectif construction</t>
  </si>
  <si>
    <t>Objectif total</t>
  </si>
  <si>
    <t>Energie grise</t>
  </si>
  <si>
    <t>Résultats principaux</t>
  </si>
  <si>
    <t>Impact parking + route</t>
  </si>
  <si>
    <t>Impact construction</t>
  </si>
  <si>
    <t>Impact exploitation</t>
  </si>
  <si>
    <t>Impact construction + exploitation</t>
  </si>
  <si>
    <t>Biogenique</t>
  </si>
  <si>
    <t>Production PV</t>
  </si>
  <si>
    <t>Travaux de préparation</t>
  </si>
  <si>
    <t>Béton</t>
  </si>
  <si>
    <t xml:space="preserve">Pierres de taille </t>
  </si>
  <si>
    <t>Autres matériaux massifs</t>
  </si>
  <si>
    <t>Mortiers et enduits</t>
  </si>
  <si>
    <t>Fenêtre et façades verre/métal</t>
  </si>
  <si>
    <t xml:space="preserve">Produits en métal </t>
  </si>
  <si>
    <t>Bois et produits en bois</t>
  </si>
  <si>
    <t>Colles et masses de jointoiement</t>
  </si>
  <si>
    <t xml:space="preserve">Lés d'étanchéité et feuilles de protection </t>
  </si>
  <si>
    <t>Produits d'isolation thermique</t>
  </si>
  <si>
    <t>Revêtements de sol</t>
  </si>
  <si>
    <t>Tuyaux</t>
  </si>
  <si>
    <t>Enduits et revêtements</t>
  </si>
  <si>
    <t>Matières plastique</t>
  </si>
  <si>
    <t>Technique du bâtiment</t>
  </si>
  <si>
    <t>Transport excavation</t>
  </si>
  <si>
    <t>Type de materiau par catégorie KBOB</t>
  </si>
  <si>
    <t>Travaux préparatoires</t>
  </si>
  <si>
    <t>Enveloppe du bâtiment souterraine</t>
  </si>
  <si>
    <t>Enveloppe du bâtiment hors terrain</t>
  </si>
  <si>
    <t>Eléments de construction intérieurs et extérieurs</t>
  </si>
  <si>
    <t>Installations CVSE</t>
  </si>
  <si>
    <t>SimpliBat</t>
  </si>
  <si>
    <t>Date de la simulation:</t>
  </si>
  <si>
    <t>Objectif</t>
  </si>
  <si>
    <t>?</t>
  </si>
  <si>
    <t>Minergie?</t>
  </si>
  <si>
    <t>Laine de roche</t>
  </si>
  <si>
    <t>Protection solaire, stores vénitiens avec moteur 4</t>
  </si>
  <si>
    <t>Chape de ciment, 85 mm</t>
  </si>
  <si>
    <t>Chauffage à distance</t>
  </si>
  <si>
    <t>Test_comp_SIMPLIBAT_v2.0.xlsx</t>
  </si>
  <si>
    <t>Triple vitrage, U&lt;0.6 W/m2K, épaisseur 40 mm 3</t>
  </si>
  <si>
    <t>Bois massif épicéa / sapin / mélèze, séché en cellule, raboté</t>
  </si>
  <si>
    <t>Distribution et émission de chaleur bureau</t>
  </si>
  <si>
    <t>Habitat collectif</t>
  </si>
  <si>
    <t>Chaudière</t>
  </si>
  <si>
    <t/>
  </si>
  <si>
    <t>Système de ventilation habitation</t>
  </si>
  <si>
    <t>Installation électriques habitation</t>
  </si>
  <si>
    <t>Installation sanitaire habitation</t>
  </si>
  <si>
    <t>Impact revêtement extérieur</t>
  </si>
  <si>
    <t>EXEMPLE1</t>
  </si>
  <si>
    <t>EXEMPLE2</t>
  </si>
  <si>
    <t>EXEMPLE3</t>
  </si>
  <si>
    <t>EXEMPLE4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</si>
</sst>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1" fillId="2" borderId="0" xfId="1" applyFill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ill="1"/>
    <xf numFmtId="0" fontId="0" fillId="3" borderId="0" xfId="0" applyFont="1" applyFill="1" applyBorder="1" applyAlignment="1">
      <alignment horizontal="left" vertical="center" wrapText="1"/>
    </xf>
    <xf numFmtId="14" fontId="0" fillId="0" borderId="0" xfId="0" applyNumberFormat="1"/>
    <xf numFmtId="3" fontId="0" fillId="0" borderId="0" xfId="0" applyNumberFormat="1"/>
    <xf numFmtId="2" fontId="0" fillId="0" borderId="0" xfId="0" applyNumberFormat="1"/>
    <xf numFmtId="43" fontId="0" fillId="0" borderId="0" xfId="0" applyNumberForma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/>
    <xf numFmtId="0" fontId="0" fillId="5" borderId="0" xfId="0" applyFill="1"/>
    <xf numFmtId="1" fontId="0" fillId="0" borderId="0" xfId="0" applyNumberFormat="1"/>
    <xf numFmtId="2" fontId="0" fillId="3" borderId="0" xfId="0" applyNumberFormat="1" applyFill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/>
    </xf>
    <xf numFmtId="0" fontId="0" fillId="0" borderId="0" xfId="0" applyFill="1" applyAlignment="1">
      <alignment horizontal="left" vertical="center"/>
    </xf>
    <xf numFmtId="2" fontId="0" fillId="0" borderId="0" xfId="0" applyNumberFormat="1" applyFill="1"/>
    <xf numFmtId="0" fontId="0" fillId="0" borderId="0" xfId="0" applyFill="1"/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/>
    <xf numFmtId="14" fontId="0" fillId="3" borderId="0" xfId="0" applyNumberFormat="1" applyFill="1"/>
    <xf numFmtId="0" fontId="0" fillId="0" borderId="0" xfId="0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/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 applyBorder="1" applyAlignment="1">
      <alignment horizontal="left" vertical="center"/>
    </xf>
    <xf numFmtId="0" fontId="0" fillId="2" borderId="1" xfId="0" applyFill="1" applyBorder="1"/>
    <xf numFmtId="1" fontId="0" fillId="2" borderId="1" xfId="0" applyNumberFormat="1" applyFill="1" applyBorder="1"/>
    <xf numFmtId="14" fontId="0" fillId="2" borderId="0" xfId="0" applyNumberFormat="1" applyFill="1" applyBorder="1"/>
    <xf numFmtId="0" fontId="0" fillId="2" borderId="4" xfId="0" applyFont="1" applyFill="1" applyBorder="1" applyAlignment="1">
      <alignment horizontal="left" vertical="center" wrapText="1"/>
    </xf>
    <xf numFmtId="14" fontId="0" fillId="2" borderId="5" xfId="0" applyNumberFormat="1" applyFill="1" applyBorder="1"/>
    <xf numFmtId="0" fontId="0" fillId="2" borderId="6" xfId="0" applyFill="1" applyBorder="1"/>
    <xf numFmtId="164" fontId="0" fillId="2" borderId="1" xfId="0" applyNumberFormat="1" applyFill="1" applyBorder="1"/>
    <xf numFmtId="0" fontId="2" fillId="2" borderId="0" xfId="0" applyFont="1" applyFill="1" applyAlignment="1">
      <alignment horizontal="left"/>
    </xf>
    <xf numFmtId="1" fontId="0" fillId="2" borderId="0" xfId="0" applyNumberFormat="1" applyFill="1" applyBorder="1"/>
    <xf numFmtId="1" fontId="0" fillId="2" borderId="2" xfId="0" applyNumberFormat="1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8" xfId="0" applyFill="1" applyBorder="1"/>
    <xf numFmtId="1" fontId="0" fillId="2" borderId="5" xfId="0" applyNumberFormat="1" applyFill="1" applyBorder="1"/>
    <xf numFmtId="0" fontId="0" fillId="2" borderId="3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1" fontId="0" fillId="2" borderId="9" xfId="0" applyNumberFormat="1" applyFill="1" applyBorder="1"/>
    <xf numFmtId="0" fontId="0" fillId="2" borderId="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8CD29E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Projet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Feuil1!$A$2:$A$9</c:f>
              <c:strCache>
                <c:ptCount val="8"/>
                <c:pt idx="0">
                  <c:v>Impact construction</c:v>
                </c:pt>
                <c:pt idx="1">
                  <c:v>Impact exploitation</c:v>
                </c:pt>
                <c:pt idx="2">
                  <c:v>Impact construction + exploitation</c:v>
                </c:pt>
                <c:pt idx="3">
                  <c:v>Impact parking + route</c:v>
                </c:pt>
                <c:pt idx="4">
                  <c:v>Biogenique</c:v>
                </c:pt>
                <c:pt idx="5">
                  <c:v>Energie grise</c:v>
                </c:pt>
                <c:pt idx="6">
                  <c:v>Consommation d'énergie</c:v>
                </c:pt>
                <c:pt idx="7">
                  <c:v>Production PV</c:v>
                </c:pt>
              </c:strCache>
            </c:strRef>
          </c:cat>
          <c:val>
            <c:numRef>
              <c:f>Feuil1!$B$2:$B$9</c:f>
              <c:numCache>
                <c:formatCode>General</c:formatCode>
                <c:ptCount val="8"/>
                <c:pt idx="0">
                  <c:v>0.76218193084750208</c:v>
                </c:pt>
                <c:pt idx="1">
                  <c:v>1.8666044735768601</c:v>
                </c:pt>
                <c:pt idx="2">
                  <c:v>0.92006907510221603</c:v>
                </c:pt>
                <c:pt idx="3">
                  <c:v>0</c:v>
                </c:pt>
                <c:pt idx="4">
                  <c:v>0.90466255367354631</c:v>
                </c:pt>
                <c:pt idx="5">
                  <c:v>1</c:v>
                </c:pt>
                <c:pt idx="6">
                  <c:v>0.92552366175329726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8-4144-BAE6-20BE3B774D82}"/>
            </c:ext>
          </c:extLst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Projet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Feuil1!$A$2:$A$9</c:f>
              <c:strCache>
                <c:ptCount val="8"/>
                <c:pt idx="0">
                  <c:v>Impact construction</c:v>
                </c:pt>
                <c:pt idx="1">
                  <c:v>Impact exploitation</c:v>
                </c:pt>
                <c:pt idx="2">
                  <c:v>Impact construction + exploitation</c:v>
                </c:pt>
                <c:pt idx="3">
                  <c:v>Impact parking + route</c:v>
                </c:pt>
                <c:pt idx="4">
                  <c:v>Biogenique</c:v>
                </c:pt>
                <c:pt idx="5">
                  <c:v>Energie grise</c:v>
                </c:pt>
                <c:pt idx="6">
                  <c:v>Consommation d'énergie</c:v>
                </c:pt>
                <c:pt idx="7">
                  <c:v>Production PV</c:v>
                </c:pt>
              </c:strCache>
            </c:strRef>
          </c:cat>
          <c:val>
            <c:numRef>
              <c:f>Feuil1!$C$2:$C$9</c:f>
              <c:numCache>
                <c:formatCode>General</c:formatCode>
                <c:ptCount val="8"/>
                <c:pt idx="0">
                  <c:v>0.75352702964239371</c:v>
                </c:pt>
                <c:pt idx="1">
                  <c:v>4.4051274336067561</c:v>
                </c:pt>
                <c:pt idx="2">
                  <c:v>1.6669966253939277</c:v>
                </c:pt>
                <c:pt idx="3">
                  <c:v>0</c:v>
                </c:pt>
                <c:pt idx="4">
                  <c:v>0.98762536526001454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8-4144-BAE6-20BE3B774D82}"/>
            </c:ext>
          </c:extLst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Projet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Feuil1!$A$2:$A$9</c:f>
              <c:strCache>
                <c:ptCount val="8"/>
                <c:pt idx="0">
                  <c:v>Impact construction</c:v>
                </c:pt>
                <c:pt idx="1">
                  <c:v>Impact exploitation</c:v>
                </c:pt>
                <c:pt idx="2">
                  <c:v>Impact construction + exploitation</c:v>
                </c:pt>
                <c:pt idx="3">
                  <c:v>Impact parking + route</c:v>
                </c:pt>
                <c:pt idx="4">
                  <c:v>Biogenique</c:v>
                </c:pt>
                <c:pt idx="5">
                  <c:v>Energie grise</c:v>
                </c:pt>
                <c:pt idx="6">
                  <c:v>Consommation d'énergie</c:v>
                </c:pt>
                <c:pt idx="7">
                  <c:v>Production PV</c:v>
                </c:pt>
              </c:strCache>
            </c:strRef>
          </c:cat>
          <c:val>
            <c:numRef>
              <c:f>Feuil1!$D$2:$D$9</c:f>
              <c:numCache>
                <c:formatCode>General</c:formatCode>
                <c:ptCount val="8"/>
                <c:pt idx="0">
                  <c:v>0.94582891908751954</c:v>
                </c:pt>
                <c:pt idx="1">
                  <c:v>1.8666044735768601</c:v>
                </c:pt>
                <c:pt idx="2">
                  <c:v>1.0774620732230724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0.92552366175329726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8-4144-BAE6-20BE3B774D82}"/>
            </c:ext>
          </c:extLst>
        </c:ser>
        <c:ser>
          <c:idx val="3"/>
          <c:order val="3"/>
          <c:tx>
            <c:strRef>
              <c:f>Feuil1!$E$1</c:f>
              <c:strCache>
                <c:ptCount val="1"/>
                <c:pt idx="0">
                  <c:v>Projet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Feuil1!$A$2:$A$9</c:f>
              <c:strCache>
                <c:ptCount val="8"/>
                <c:pt idx="0">
                  <c:v>Impact construction</c:v>
                </c:pt>
                <c:pt idx="1">
                  <c:v>Impact exploitation</c:v>
                </c:pt>
                <c:pt idx="2">
                  <c:v>Impact construction + exploitation</c:v>
                </c:pt>
                <c:pt idx="3">
                  <c:v>Impact parking + route</c:v>
                </c:pt>
                <c:pt idx="4">
                  <c:v>Biogenique</c:v>
                </c:pt>
                <c:pt idx="5">
                  <c:v>Energie grise</c:v>
                </c:pt>
                <c:pt idx="6">
                  <c:v>Consommation d'énergie</c:v>
                </c:pt>
                <c:pt idx="7">
                  <c:v>Production PV</c:v>
                </c:pt>
              </c:strCache>
            </c:strRef>
          </c:cat>
          <c:val>
            <c:numRef>
              <c:f>Feuil1!$E$2:$E$9</c:f>
              <c:numCache>
                <c:formatCode>General</c:formatCode>
                <c:ptCount val="8"/>
                <c:pt idx="0">
                  <c:v>1.2376543209876543</c:v>
                </c:pt>
                <c:pt idx="1">
                  <c:v>1.3333333333333333</c:v>
                </c:pt>
                <c:pt idx="2">
                  <c:v>1.1013457841252403</c:v>
                </c:pt>
                <c:pt idx="3">
                  <c:v>7.3423052275016026E-2</c:v>
                </c:pt>
                <c:pt idx="4">
                  <c:v>0.18727251314917856</c:v>
                </c:pt>
                <c:pt idx="5">
                  <c:v>2.5000000000000001E-4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8-4144-BAE6-20BE3B774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678463"/>
        <c:axId val="726670559"/>
      </c:radarChart>
      <c:catAx>
        <c:axId val="726678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670559"/>
        <c:crosses val="autoZero"/>
        <c:auto val="1"/>
        <c:lblAlgn val="ctr"/>
        <c:lblOffset val="100"/>
        <c:noMultiLvlLbl val="0"/>
      </c:catAx>
      <c:valAx>
        <c:axId val="72667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67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Impact carbone sur toute la durée de vie selon la classification ECCC </a:t>
            </a:r>
            <a:endParaRPr lang="fr-CH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Resultat!$A$75</c:f>
              <c:strCache>
                <c:ptCount val="1"/>
                <c:pt idx="0">
                  <c:v>Fouilles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Resultat!$B$75:$E$75</c:f>
              <c:numCache>
                <c:formatCode>0.00</c:formatCode>
                <c:ptCount val="4"/>
                <c:pt idx="0">
                  <c:v>2.4893749999999996E-2</c:v>
                </c:pt>
                <c:pt idx="1">
                  <c:v>2.4893749999999996E-2</c:v>
                </c:pt>
                <c:pt idx="2">
                  <c:v>0.11755475496871104</c:v>
                </c:pt>
                <c:pt idx="3">
                  <c:v>0.11755475496871104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8-43FF-8295-446338DE89F3}"/>
            </c:ext>
          </c:extLst>
        </c:ser>
        <c:ser>
          <c:idx val="1"/>
          <c:order val="1"/>
          <c:tx>
            <c:strRef>
              <c:f>Resultat!$A$76</c:f>
              <c:strCache>
                <c:ptCount val="1"/>
                <c:pt idx="0">
                  <c:v>Fondations, radiers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Resultat!$B$76:$E$76</c:f>
              <c:numCache>
                <c:formatCode>0.00</c:formatCode>
                <c:ptCount val="4"/>
                <c:pt idx="0">
                  <c:v>0.65899645983722588</c:v>
                </c:pt>
                <c:pt idx="1">
                  <c:v>0.65899645983722588</c:v>
                </c:pt>
                <c:pt idx="2">
                  <c:v>0.65899645983722588</c:v>
                </c:pt>
                <c:pt idx="3">
                  <c:v>1.1057072931705594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8-43FF-8295-446338DE89F3}"/>
            </c:ext>
          </c:extLst>
        </c:ser>
        <c:ser>
          <c:idx val="2"/>
          <c:order val="2"/>
          <c:tx>
            <c:strRef>
              <c:f>Resultat!$A$77</c:f>
              <c:strCache>
                <c:ptCount val="1"/>
                <c:pt idx="0">
                  <c:v>Parois extérieures souterraines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Resultat!$B$77:$E$77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0.45552801894904449</c:v>
                </c:pt>
                <c:pt idx="3">
                  <c:v>0.94679301894904444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8-43FF-8295-446338DE89F3}"/>
            </c:ext>
          </c:extLst>
        </c:ser>
        <c:ser>
          <c:idx val="3"/>
          <c:order val="3"/>
          <c:tx>
            <c:strRef>
              <c:f>Resultat!$A$78</c:f>
              <c:strCache>
                <c:ptCount val="1"/>
                <c:pt idx="0">
                  <c:v>Toitures souterraines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Resultat!$B$78:$E$78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28-43FF-8295-446338DE89F3}"/>
            </c:ext>
          </c:extLst>
        </c:ser>
        <c:ser>
          <c:idx val="4"/>
          <c:order val="4"/>
          <c:tx>
            <c:strRef>
              <c:f>Resultat!$A$79</c:f>
              <c:strCache>
                <c:ptCount val="1"/>
                <c:pt idx="0">
                  <c:v>Parois extérieures hors terrain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Resultat!$B$79:$E$79</c:f>
              <c:numCache>
                <c:formatCode>0.00</c:formatCode>
                <c:ptCount val="4"/>
                <c:pt idx="0">
                  <c:v>0.10417994</c:v>
                </c:pt>
                <c:pt idx="1">
                  <c:v>0.10417994</c:v>
                </c:pt>
                <c:pt idx="2">
                  <c:v>0.10417994</c:v>
                </c:pt>
                <c:pt idx="3">
                  <c:v>1.0547033275286626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28-43FF-8295-446338DE89F3}"/>
            </c:ext>
          </c:extLst>
        </c:ser>
        <c:ser>
          <c:idx val="5"/>
          <c:order val="5"/>
          <c:tx>
            <c:strRef>
              <c:f>Resultat!$A$80</c:f>
              <c:strCache>
                <c:ptCount val="1"/>
                <c:pt idx="0">
                  <c:v>Revetements extérieurs de facades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Resultat!$B$80:$E$80</c:f>
              <c:numCache>
                <c:formatCode>0.00</c:formatCode>
                <c:ptCount val="4"/>
                <c:pt idx="0">
                  <c:v>0.63588228270939995</c:v>
                </c:pt>
                <c:pt idx="1">
                  <c:v>0.63588228270939995</c:v>
                </c:pt>
                <c:pt idx="2">
                  <c:v>0.63588228270939995</c:v>
                </c:pt>
                <c:pt idx="3">
                  <c:v>1.202133903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28-43FF-8295-446338DE89F3}"/>
            </c:ext>
          </c:extLst>
        </c:ser>
        <c:ser>
          <c:idx val="6"/>
          <c:order val="6"/>
          <c:tx>
            <c:strRef>
              <c:f>Resultat!$A$81</c:f>
              <c:strCache>
                <c:ptCount val="1"/>
                <c:pt idx="0">
                  <c:v>Fenetres et portes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Resultat!$B$81:$E$81</c:f>
              <c:numCache>
                <c:formatCode>0.00</c:formatCode>
                <c:ptCount val="4"/>
                <c:pt idx="0">
                  <c:v>1.0511700229426433</c:v>
                </c:pt>
                <c:pt idx="1">
                  <c:v>1.0511700229426433</c:v>
                </c:pt>
                <c:pt idx="2">
                  <c:v>1.0511700229426433</c:v>
                </c:pt>
                <c:pt idx="3">
                  <c:v>1.2361980229426435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28-43FF-8295-446338DE89F3}"/>
            </c:ext>
          </c:extLst>
        </c:ser>
        <c:ser>
          <c:idx val="7"/>
          <c:order val="7"/>
          <c:tx>
            <c:strRef>
              <c:f>Resultat!$A$82</c:f>
              <c:strCache>
                <c:ptCount val="1"/>
                <c:pt idx="0">
                  <c:v>Toitures (structure porteuse)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Resultat!$B$82:$E$82</c:f>
              <c:numCache>
                <c:formatCode>0.00</c:formatCode>
                <c:ptCount val="4"/>
                <c:pt idx="0">
                  <c:v>9.5474041666666662E-2</c:v>
                </c:pt>
                <c:pt idx="1">
                  <c:v>9.5474041666666662E-2</c:v>
                </c:pt>
                <c:pt idx="2">
                  <c:v>9.5474041666666662E-2</c:v>
                </c:pt>
                <c:pt idx="3">
                  <c:v>0.32271835111464964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28-43FF-8295-446338DE89F3}"/>
            </c:ext>
          </c:extLst>
        </c:ser>
        <c:ser>
          <c:idx val="8"/>
          <c:order val="8"/>
          <c:tx>
            <c:strRef>
              <c:f>Resultat!$A$83</c:f>
              <c:strCache>
                <c:ptCount val="1"/>
                <c:pt idx="0">
                  <c:v>Couvertures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Resultat!$B$83:$E$83</c:f>
              <c:numCache>
                <c:formatCode>0.00</c:formatCode>
                <c:ptCount val="4"/>
                <c:pt idx="0">
                  <c:v>0.35361924065490308</c:v>
                </c:pt>
                <c:pt idx="1">
                  <c:v>0.41192007083767151</c:v>
                </c:pt>
                <c:pt idx="2">
                  <c:v>1.1278898302586498</c:v>
                </c:pt>
                <c:pt idx="3">
                  <c:v>1.1772229166666672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28-43FF-8295-446338DE89F3}"/>
            </c:ext>
          </c:extLst>
        </c:ser>
        <c:ser>
          <c:idx val="9"/>
          <c:order val="9"/>
          <c:tx>
            <c:strRef>
              <c:f>Resultat!$A$84</c:f>
              <c:strCache>
                <c:ptCount val="1"/>
                <c:pt idx="0">
                  <c:v>Parois intérieures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Resultat!$B$84:$E$84</c:f>
              <c:numCache>
                <c:formatCode>0.00</c:formatCode>
                <c:ptCount val="4"/>
                <c:pt idx="0">
                  <c:v>1.1620331985518981</c:v>
                </c:pt>
                <c:pt idx="1">
                  <c:v>1.1620331985518981</c:v>
                </c:pt>
                <c:pt idx="2">
                  <c:v>1.1620331985518981</c:v>
                </c:pt>
                <c:pt idx="3">
                  <c:v>1.3447906480975458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28-43FF-8295-446338DE89F3}"/>
            </c:ext>
          </c:extLst>
        </c:ser>
        <c:ser>
          <c:idx val="10"/>
          <c:order val="10"/>
          <c:tx>
            <c:strRef>
              <c:f>Resultat!$A$85</c:f>
              <c:strCache>
                <c:ptCount val="1"/>
                <c:pt idx="0">
                  <c:v>Planchers internes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Resultat!$B$85:$E$85</c:f>
              <c:numCache>
                <c:formatCode>0.00</c:formatCode>
                <c:ptCount val="4"/>
                <c:pt idx="0">
                  <c:v>0.15973453333333335</c:v>
                </c:pt>
                <c:pt idx="1">
                  <c:v>0.51946122186836519</c:v>
                </c:pt>
                <c:pt idx="2">
                  <c:v>0.51946122186836519</c:v>
                </c:pt>
                <c:pt idx="3">
                  <c:v>1.2908734044585986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28-43FF-8295-446338DE89F3}"/>
            </c:ext>
          </c:extLst>
        </c:ser>
        <c:ser>
          <c:idx val="11"/>
          <c:order val="11"/>
          <c:tx>
            <c:strRef>
              <c:f>Resultat!$A$86</c:f>
              <c:strCache>
                <c:ptCount val="1"/>
                <c:pt idx="0">
                  <c:v>Escaliers et rampes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Resultat!$B$86:$E$86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28-43FF-8295-446338DE89F3}"/>
            </c:ext>
          </c:extLst>
        </c:ser>
        <c:ser>
          <c:idx val="12"/>
          <c:order val="12"/>
          <c:tx>
            <c:strRef>
              <c:f>Resultat!$A$87</c:f>
              <c:strCache>
                <c:ptCount val="1"/>
                <c:pt idx="0">
                  <c:v>Balcons, avant-toits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Resultat!$B$87:$E$87</c:f>
              <c:numCache>
                <c:formatCode>0.00</c:formatCode>
                <c:ptCount val="4"/>
                <c:pt idx="0">
                  <c:v>7.9154033333333346E-2</c:v>
                </c:pt>
                <c:pt idx="1">
                  <c:v>7.9154033333333346E-2</c:v>
                </c:pt>
                <c:pt idx="2">
                  <c:v>7.9154033333333346E-2</c:v>
                </c:pt>
                <c:pt idx="3">
                  <c:v>1.0495776125403691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28-43FF-8295-446338DE89F3}"/>
            </c:ext>
          </c:extLst>
        </c:ser>
        <c:ser>
          <c:idx val="13"/>
          <c:order val="13"/>
          <c:tx>
            <c:strRef>
              <c:f>Resultat!$A$88</c:f>
              <c:strCache>
                <c:ptCount val="1"/>
                <c:pt idx="0">
                  <c:v>Portes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Resultat!$B$88:$E$88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28-43FF-8295-446338DE89F3}"/>
            </c:ext>
          </c:extLst>
        </c:ser>
        <c:ser>
          <c:idx val="14"/>
          <c:order val="14"/>
          <c:tx>
            <c:strRef>
              <c:f>Resultat!$A$89</c:f>
              <c:strCache>
                <c:ptCount val="1"/>
                <c:pt idx="0">
                  <c:v>Revetements de sols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Resultat!$B$89:$E$89</c:f>
              <c:numCache>
                <c:formatCode>0.00</c:formatCode>
                <c:ptCount val="4"/>
                <c:pt idx="0">
                  <c:v>0.5233975833333333</c:v>
                </c:pt>
                <c:pt idx="1">
                  <c:v>0.5233975833333333</c:v>
                </c:pt>
                <c:pt idx="2">
                  <c:v>1.0431432499999997</c:v>
                </c:pt>
                <c:pt idx="3">
                  <c:v>0.91639641666666649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28-43FF-8295-446338DE89F3}"/>
            </c:ext>
          </c:extLst>
        </c:ser>
        <c:ser>
          <c:idx val="15"/>
          <c:order val="15"/>
          <c:tx>
            <c:strRef>
              <c:f>Resultat!$A$90</c:f>
              <c:strCache>
                <c:ptCount val="1"/>
                <c:pt idx="0">
                  <c:v>Revêtement intérieurs parois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Resultat!$B$90:$E$90</c:f>
              <c:numCache>
                <c:formatCode>0.00</c:formatCode>
                <c:ptCount val="4"/>
                <c:pt idx="0">
                  <c:v>0.92166467980049871</c:v>
                </c:pt>
                <c:pt idx="1">
                  <c:v>0.92166467980049871</c:v>
                </c:pt>
                <c:pt idx="2">
                  <c:v>0.92166467980049871</c:v>
                </c:pt>
                <c:pt idx="3">
                  <c:v>0.92166467980049871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628-43FF-8295-446338DE89F3}"/>
            </c:ext>
          </c:extLst>
        </c:ser>
        <c:ser>
          <c:idx val="16"/>
          <c:order val="16"/>
          <c:tx>
            <c:strRef>
              <c:f>Resultat!$A$91</c:f>
              <c:strCache>
                <c:ptCount val="1"/>
                <c:pt idx="0">
                  <c:v>Revetements plafonds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Resultat!$B$91:$E$91</c:f>
              <c:numCache>
                <c:formatCode>0.00</c:formatCode>
                <c:ptCount val="4"/>
                <c:pt idx="0">
                  <c:v>0.16803061666666663</c:v>
                </c:pt>
                <c:pt idx="1">
                  <c:v>0.16803061666666663</c:v>
                </c:pt>
                <c:pt idx="2">
                  <c:v>0.16803061666666663</c:v>
                </c:pt>
                <c:pt idx="3">
                  <c:v>0.19917499999999999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628-43FF-8295-446338DE89F3}"/>
            </c:ext>
          </c:extLst>
        </c:ser>
        <c:ser>
          <c:idx val="17"/>
          <c:order val="17"/>
          <c:tx>
            <c:strRef>
              <c:f>Resultat!$A$92</c:f>
              <c:strCache>
                <c:ptCount val="1"/>
                <c:pt idx="0">
                  <c:v>Installations électriques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Resultat!$B$92:$E$92</c:f>
              <c:numCache>
                <c:formatCode>0.00</c:formatCode>
                <c:ptCount val="4"/>
                <c:pt idx="0">
                  <c:v>1.5983433083956775</c:v>
                </c:pt>
                <c:pt idx="1">
                  <c:v>1.2280099750623443</c:v>
                </c:pt>
                <c:pt idx="2">
                  <c:v>1.5983433083956775</c:v>
                </c:pt>
                <c:pt idx="3">
                  <c:v>1.5983433083956775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628-43FF-8295-446338DE89F3}"/>
            </c:ext>
          </c:extLst>
        </c:ser>
        <c:ser>
          <c:idx val="18"/>
          <c:order val="18"/>
          <c:tx>
            <c:strRef>
              <c:f>Resultat!$A$93</c:f>
              <c:strCache>
                <c:ptCount val="1"/>
                <c:pt idx="0">
                  <c:v>Installations techniques de chauffage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Resultat!$B$93:$E$93</c:f>
              <c:numCache>
                <c:formatCode>0.00</c:formatCode>
                <c:ptCount val="4"/>
                <c:pt idx="0">
                  <c:v>0.65034000000000003</c:v>
                </c:pt>
                <c:pt idx="1">
                  <c:v>0.41310666666666668</c:v>
                </c:pt>
                <c:pt idx="2">
                  <c:v>0.65034000000000003</c:v>
                </c:pt>
                <c:pt idx="3">
                  <c:v>0.93500334164588528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628-43FF-8295-446338DE89F3}"/>
            </c:ext>
          </c:extLst>
        </c:ser>
        <c:ser>
          <c:idx val="19"/>
          <c:order val="19"/>
          <c:tx>
            <c:strRef>
              <c:f>Resultat!$A$94</c:f>
              <c:strCache>
                <c:ptCount val="1"/>
                <c:pt idx="0">
                  <c:v>Installations de ventilation et de conditionnement d'air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Resultat!$B$94:$E$94</c:f>
              <c:numCache>
                <c:formatCode>0.00</c:formatCode>
                <c:ptCount val="4"/>
                <c:pt idx="0">
                  <c:v>0.79400000000000004</c:v>
                </c:pt>
                <c:pt idx="1">
                  <c:v>0.61943333333333328</c:v>
                </c:pt>
                <c:pt idx="2">
                  <c:v>0.79400000000000004</c:v>
                </c:pt>
                <c:pt idx="3">
                  <c:v>0.79400000000000004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628-43FF-8295-446338DE89F3}"/>
            </c:ext>
          </c:extLst>
        </c:ser>
        <c:ser>
          <c:idx val="20"/>
          <c:order val="20"/>
          <c:tx>
            <c:strRef>
              <c:f>Resultat!$A$95</c:f>
              <c:strCache>
                <c:ptCount val="1"/>
                <c:pt idx="0">
                  <c:v>Installations techniques d'eau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Resultat!$B$95:$E$95</c:f>
              <c:numCache>
                <c:formatCode>0.00</c:formatCode>
                <c:ptCount val="4"/>
                <c:pt idx="0">
                  <c:v>0.15766666666666665</c:v>
                </c:pt>
                <c:pt idx="1">
                  <c:v>0.41799999999999998</c:v>
                </c:pt>
                <c:pt idx="2">
                  <c:v>0.15766666666666665</c:v>
                </c:pt>
                <c:pt idx="3">
                  <c:v>0.15766666666666665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628-43FF-8295-446338DE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48338048"/>
        <c:axId val="848337632"/>
      </c:barChart>
      <c:catAx>
        <c:axId val="84833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8337632"/>
        <c:crosses val="autoZero"/>
        <c:auto val="1"/>
        <c:lblAlgn val="ctr"/>
        <c:lblOffset val="100"/>
        <c:noMultiLvlLbl val="0"/>
      </c:catAx>
      <c:valAx>
        <c:axId val="84833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H" sz="1100" b="0" i="0" baseline="0">
                    <a:effectLst/>
                  </a:rPr>
                  <a:t> kgCO</a:t>
                </a:r>
                <a:r>
                  <a:rPr lang="fr-CH" sz="1100" b="0" i="0" baseline="-25000">
                    <a:effectLst/>
                  </a:rPr>
                  <a:t>2éq</a:t>
                </a:r>
                <a:r>
                  <a:rPr lang="fr-CH" sz="1100" b="0" i="0" baseline="0">
                    <a:effectLst/>
                  </a:rPr>
                  <a:t>/m</a:t>
                </a:r>
                <a:r>
                  <a:rPr lang="fr-CH" sz="1100" b="0" i="0" baseline="30000">
                    <a:effectLst/>
                  </a:rPr>
                  <a:t>2</a:t>
                </a:r>
                <a:r>
                  <a:rPr lang="fr-CH" sz="1100" b="0" i="0" baseline="-25000">
                    <a:effectLst/>
                  </a:rPr>
                  <a:t>SRE</a:t>
                </a:r>
                <a:r>
                  <a:rPr lang="fr-CH" sz="1100" b="0" i="0" baseline="0">
                    <a:effectLst/>
                  </a:rPr>
                  <a:t>.an</a:t>
                </a:r>
                <a:endParaRPr lang="fr-CH" sz="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833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32856432301516"/>
          <c:y val="0.10261810645839878"/>
          <c:w val="0.28647999772831578"/>
          <c:h val="0.86858746547627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effectLst/>
              </a:rPr>
              <a:t>Impact carbone sur toute la durée de vie selon les éléments du bâtiment</a:t>
            </a:r>
            <a:endParaRPr lang="fr-CH" sz="1050">
              <a:effectLst/>
            </a:endParaRPr>
          </a:p>
        </c:rich>
      </c:tx>
      <c:layout>
        <c:manualLayout>
          <c:xMode val="edge"/>
          <c:yMode val="edge"/>
          <c:x val="0.150245584302598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87389715772299E-2"/>
          <c:y val="0.10994077277340078"/>
          <c:w val="0.45739574780961345"/>
          <c:h val="0.83988728683404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Resultat!$A$25</c:f>
              <c:strCache>
                <c:ptCount val="1"/>
                <c:pt idx="0">
                  <c:v>Travaux préparatoires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Resultat!$B$25:$E$25</c:f>
              <c:numCache>
                <c:formatCode>0.00</c:formatCode>
                <c:ptCount val="4"/>
                <c:pt idx="0">
                  <c:v>2.4893749999999996E-2</c:v>
                </c:pt>
                <c:pt idx="1">
                  <c:v>2.4893749999999996E-2</c:v>
                </c:pt>
                <c:pt idx="2" formatCode="General">
                  <c:v>0.11755475496871104</c:v>
                </c:pt>
                <c:pt idx="3" formatCode="General">
                  <c:v>1.4689504532230753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1-49A5-A2FA-147AB05BB5C6}"/>
            </c:ext>
          </c:extLst>
        </c:ser>
        <c:ser>
          <c:idx val="1"/>
          <c:order val="1"/>
          <c:tx>
            <c:strRef>
              <c:f>Resultat!$A$26</c:f>
              <c:strCache>
                <c:ptCount val="1"/>
                <c:pt idx="0">
                  <c:v>Enveloppe du bâtiment souterraine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Resultat!$B$26:$E$26</c:f>
              <c:numCache>
                <c:formatCode>0.00</c:formatCode>
                <c:ptCount val="4"/>
                <c:pt idx="0">
                  <c:v>0.65899645983722588</c:v>
                </c:pt>
                <c:pt idx="1">
                  <c:v>0.65899645983722588</c:v>
                </c:pt>
                <c:pt idx="2" formatCode="General">
                  <c:v>1.1145244787862705</c:v>
                </c:pt>
                <c:pt idx="3" formatCode="General">
                  <c:v>1.1145244787862705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61-49A5-A2FA-147AB05BB5C6}"/>
            </c:ext>
          </c:extLst>
        </c:ser>
        <c:ser>
          <c:idx val="2"/>
          <c:order val="2"/>
          <c:tx>
            <c:strRef>
              <c:f>Resultat!$A$27</c:f>
              <c:strCache>
                <c:ptCount val="1"/>
                <c:pt idx="0">
                  <c:v>Enveloppe du bâtiment hors terrain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Resultat!$B$27:$E$27</c:f>
              <c:numCache>
                <c:formatCode>0.00</c:formatCode>
                <c:ptCount val="4"/>
                <c:pt idx="0">
                  <c:v>2.2403255279736127</c:v>
                </c:pt>
                <c:pt idx="1">
                  <c:v>2.2986263581563811</c:v>
                </c:pt>
                <c:pt idx="2" formatCode="General">
                  <c:v>3.0145961175773595</c:v>
                </c:pt>
                <c:pt idx="3" formatCode="General">
                  <c:v>3.0145961175773595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61-49A5-A2FA-147AB05BB5C6}"/>
            </c:ext>
          </c:extLst>
        </c:ser>
        <c:ser>
          <c:idx val="3"/>
          <c:order val="3"/>
          <c:tx>
            <c:strRef>
              <c:f>Resultat!$A$28</c:f>
              <c:strCache>
                <c:ptCount val="1"/>
                <c:pt idx="0">
                  <c:v>Eléments de construction intérieurs et extérieurs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Resultat!$B$28:$E$28</c:f>
              <c:numCache>
                <c:formatCode>0.00</c:formatCode>
                <c:ptCount val="4"/>
                <c:pt idx="0">
                  <c:v>3.0140146450190635</c:v>
                </c:pt>
                <c:pt idx="1">
                  <c:v>3.3737413335540953</c:v>
                </c:pt>
                <c:pt idx="2" formatCode="General">
                  <c:v>3.8934870002207616</c:v>
                </c:pt>
                <c:pt idx="3" formatCode="General">
                  <c:v>3.8934870002207616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61-49A5-A2FA-147AB05BB5C6}"/>
            </c:ext>
          </c:extLst>
        </c:ser>
        <c:ser>
          <c:idx val="4"/>
          <c:order val="4"/>
          <c:tx>
            <c:strRef>
              <c:f>Resultat!$A$29</c:f>
              <c:strCache>
                <c:ptCount val="1"/>
                <c:pt idx="0">
                  <c:v>Installations CVSE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Resultat!$B$29:$E$29</c:f>
              <c:numCache>
                <c:formatCode>0.00</c:formatCode>
                <c:ptCount val="4"/>
                <c:pt idx="0">
                  <c:v>3.2003499750623443</c:v>
                </c:pt>
                <c:pt idx="1">
                  <c:v>2.6785499750623445</c:v>
                </c:pt>
                <c:pt idx="2" formatCode="General">
                  <c:v>3.2003499750623443</c:v>
                </c:pt>
                <c:pt idx="3" formatCode="General">
                  <c:v>3.3453624438902745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1-49A5-A2FA-147AB05BB5C6}"/>
            </c:ext>
          </c:extLst>
        </c:ser>
        <c:ser>
          <c:idx val="14"/>
          <c:order val="5"/>
          <c:tx>
            <c:strRef>
              <c:f>Resultat!$A$39</c:f>
              <c:strCache>
                <c:ptCount val="1"/>
                <c:pt idx="0">
                  <c:v>Chauffage</c:v>
                </c:pt>
              </c:strCache>
            </c:strRef>
          </c:tx>
          <c:spPr>
            <a:pattFill prst="dk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Resultat!$B$39:$E$39</c:f>
              <c:numCache>
                <c:formatCode>0.00</c:formatCode>
                <c:ptCount val="4"/>
                <c:pt idx="0">
                  <c:v>3.0341111111111108</c:v>
                </c:pt>
                <c:pt idx="1">
                  <c:v>13.207764705882354</c:v>
                </c:pt>
                <c:pt idx="2">
                  <c:v>3.0341111111111108</c:v>
                </c:pt>
                <c:pt idx="3">
                  <c:v>1.4461369972122657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61-49A5-A2FA-147AB05BB5C6}"/>
            </c:ext>
          </c:extLst>
        </c:ser>
        <c:ser>
          <c:idx val="15"/>
          <c:order val="6"/>
          <c:tx>
            <c:strRef>
              <c:f>Resultat!$A$40</c:f>
              <c:strCache>
                <c:ptCount val="1"/>
                <c:pt idx="0">
                  <c:v>Eau chaude sanitaire</c:v>
                </c:pt>
              </c:strCache>
            </c:strRef>
          </c:tx>
          <c:spPr>
            <a:pattFill prst="dkUpDiag">
              <a:fgClr>
                <a:srgbClr val="C00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Resultat!$B$40:$E$40</c:f>
              <c:numCache>
                <c:formatCode>0.00</c:formatCode>
                <c:ptCount val="4"/>
                <c:pt idx="0">
                  <c:v>0.79609876543209879</c:v>
                </c:pt>
                <c:pt idx="1">
                  <c:v>4.3835294117647061</c:v>
                </c:pt>
                <c:pt idx="2">
                  <c:v>0.79609876543209879</c:v>
                </c:pt>
                <c:pt idx="3">
                  <c:v>0.22405121170553272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61-49A5-A2FA-147AB05BB5C6}"/>
            </c:ext>
          </c:extLst>
        </c:ser>
        <c:ser>
          <c:idx val="16"/>
          <c:order val="7"/>
          <c:tx>
            <c:strRef>
              <c:f>Resultat!$A$41</c:f>
              <c:strCache>
                <c:ptCount val="1"/>
                <c:pt idx="0">
                  <c:v>Electricité hors chauffage/ECS</c:v>
                </c:pt>
              </c:strCache>
            </c:strRef>
          </c:tx>
          <c:spPr>
            <a:pattFill prst="dkUpDiag">
              <a:fgClr>
                <a:schemeClr val="accent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Resultat!$B$41:$E$41</c:f>
              <c:numCache>
                <c:formatCode>0.00</c:formatCode>
                <c:ptCount val="4"/>
                <c:pt idx="0">
                  <c:v>0.27850115740740766</c:v>
                </c:pt>
                <c:pt idx="1">
                  <c:v>0.13317636986301312</c:v>
                </c:pt>
                <c:pt idx="2">
                  <c:v>0.27850115740740766</c:v>
                </c:pt>
                <c:pt idx="3">
                  <c:v>1.5625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61-49A5-A2FA-147AB05BB5C6}"/>
            </c:ext>
          </c:extLst>
        </c:ser>
        <c:ser>
          <c:idx val="5"/>
          <c:order val="8"/>
          <c:tx>
            <c:strRef>
              <c:f>Resultat!$A$42</c:f>
              <c:strCache>
                <c:ptCount val="1"/>
                <c:pt idx="0">
                  <c:v>PV réinjectée réseau</c:v>
                </c:pt>
              </c:strCache>
            </c:strRef>
          </c:tx>
          <c:spPr>
            <a:pattFill prst="dkUpDiag">
              <a:fgClr>
                <a:schemeClr val="accent6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invertIfNegative val="0"/>
          <c:val>
            <c:numRef>
              <c:f>Resultat!$B$42:$E$42</c:f>
              <c:numCache>
                <c:formatCode>0.00</c:formatCode>
                <c:ptCount val="4"/>
                <c:pt idx="0">
                  <c:v>-0.37550208679689667</c:v>
                </c:pt>
                <c:pt idx="1">
                  <c:v>-0.10396075308304574</c:v>
                </c:pt>
                <c:pt idx="2">
                  <c:v>-0.37550208679689667</c:v>
                </c:pt>
                <c:pt idx="3">
                  <c:v>-0.25702250647348845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61-49A5-A2FA-147AB05BB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6694687"/>
        <c:axId val="726700095"/>
      </c:barChart>
      <c:lineChart>
        <c:grouping val="stacked"/>
        <c:varyColors val="0"/>
        <c:ser>
          <c:idx val="25"/>
          <c:order val="9"/>
          <c:tx>
            <c:strRef>
              <c:f>Resultat!$A$45</c:f>
              <c:strCache>
                <c:ptCount val="1"/>
                <c:pt idx="0">
                  <c:v>Objectif construction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1"/>
            <c:spPr>
              <a:solidFill>
                <a:srgbClr val="FF0000"/>
              </a:solidFill>
              <a:ln w="0">
                <a:noFill/>
              </a:ln>
              <a:effectLst/>
            </c:spPr>
          </c:marker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Resultat!$B$45:$E$45</c:f>
              <c:numCache>
                <c:formatCode>0.00</c:formatCode>
                <c:ptCount val="4"/>
                <c:pt idx="0">
                  <c:v>11.990024937655861</c:v>
                </c:pt>
                <c:pt idx="1">
                  <c:v>11.990024937655861</c:v>
                </c:pt>
                <c:pt idx="2" formatCode="General">
                  <c:v>11.990024937655861</c:v>
                </c:pt>
                <c:pt idx="3" formatCode="General">
                  <c:v>12.119700748129675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61-49A5-A2FA-147AB05BB5C6}"/>
            </c:ext>
          </c:extLst>
        </c:ser>
        <c:ser>
          <c:idx val="26"/>
          <c:order val="10"/>
          <c:tx>
            <c:strRef>
              <c:f>Resultat!$A$46</c:f>
              <c:strCache>
                <c:ptCount val="1"/>
                <c:pt idx="0">
                  <c:v>Objectif 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Resultat!$B$46:$E$46</c:f>
              <c:numCache>
                <c:formatCode>_(* #,##0.00_);_(* \(#,##0.00\);_(* "-"??_);_(@_)</c:formatCode>
                <c:ptCount val="4"/>
                <c:pt idx="0">
                  <c:v>2</c:v>
                </c:pt>
                <c:pt idx="1">
                  <c:v>4</c:v>
                </c:pt>
                <c:pt idx="2" formatCode="General">
                  <c:v>2</c:v>
                </c:pt>
                <c:pt idx="3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D61-49A5-A2FA-147AB05BB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694687"/>
        <c:axId val="726700095"/>
      </c:lineChart>
      <c:scatterChart>
        <c:scatterStyle val="lineMarker"/>
        <c:varyColors val="0"/>
        <c:ser>
          <c:idx val="6"/>
          <c:order val="11"/>
          <c:tx>
            <c:strRef>
              <c:f>Resultat!$A$9</c:f>
              <c:strCache>
                <c:ptCount val="1"/>
                <c:pt idx="0">
                  <c:v>Impact construction + exploitation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tx1"/>
                </a:solidFill>
              </a:ln>
              <a:effectLst/>
            </c:spPr>
          </c:marker>
          <c:xVal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xVal>
          <c:yVal>
            <c:numRef>
              <c:f>Resultat!$B$9:$E$9</c:f>
              <c:numCache>
                <c:formatCode>0.00</c:formatCode>
                <c:ptCount val="4"/>
                <c:pt idx="0">
                  <c:v>12.871789305045965</c:v>
                </c:pt>
                <c:pt idx="1">
                  <c:v>26.65531761103707</c:v>
                </c:pt>
                <c:pt idx="2">
                  <c:v>15.073721273769166</c:v>
                </c:pt>
                <c:pt idx="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D61-49A5-A2FA-147AB05BB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694687"/>
        <c:axId val="726700095"/>
      </c:scatterChart>
      <c:catAx>
        <c:axId val="72669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700095"/>
        <c:crossesAt val="0"/>
        <c:auto val="1"/>
        <c:lblAlgn val="ctr"/>
        <c:lblOffset val="100"/>
        <c:noMultiLvlLbl val="0"/>
      </c:catAx>
      <c:valAx>
        <c:axId val="72670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H" sz="1200" b="0" i="0" baseline="0">
                    <a:effectLst/>
                  </a:rPr>
                  <a:t> kgCO</a:t>
                </a:r>
                <a:r>
                  <a:rPr lang="fr-CH" sz="1200" b="0" i="0" baseline="-25000">
                    <a:effectLst/>
                  </a:rPr>
                  <a:t>2éq</a:t>
                </a:r>
                <a:r>
                  <a:rPr lang="fr-CH" sz="1200" b="0" i="0" baseline="0">
                    <a:effectLst/>
                  </a:rPr>
                  <a:t>/m</a:t>
                </a:r>
                <a:r>
                  <a:rPr lang="fr-CH" sz="1200" b="0" i="0" baseline="30000">
                    <a:effectLst/>
                  </a:rPr>
                  <a:t>2</a:t>
                </a:r>
                <a:r>
                  <a:rPr lang="fr-CH" sz="1200" b="0" i="0" baseline="-25000">
                    <a:effectLst/>
                  </a:rPr>
                  <a:t>SRE</a:t>
                </a:r>
                <a:r>
                  <a:rPr lang="fr-CH" sz="1200" b="0" i="0" baseline="0">
                    <a:effectLst/>
                  </a:rPr>
                  <a:t>.an</a:t>
                </a:r>
                <a:endParaRPr lang="fr-CH" sz="7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6946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342594510371246"/>
          <c:y val="0.14445984576451223"/>
          <c:w val="0.43360050205292"/>
          <c:h val="0.84416710727144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Avantage?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Projet 1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Feuil1!$A$2:$A$9</c:f>
              <c:strCache>
                <c:ptCount val="8"/>
                <c:pt idx="0">
                  <c:v>Impact construction</c:v>
                </c:pt>
                <c:pt idx="1">
                  <c:v>Impact exploitation</c:v>
                </c:pt>
                <c:pt idx="2">
                  <c:v>Impact construction + exploitation</c:v>
                </c:pt>
                <c:pt idx="3">
                  <c:v>Impact parking + route</c:v>
                </c:pt>
                <c:pt idx="4">
                  <c:v>Biogenique</c:v>
                </c:pt>
                <c:pt idx="5">
                  <c:v>Energie grise</c:v>
                </c:pt>
                <c:pt idx="6">
                  <c:v>Consommation d'énergie</c:v>
                </c:pt>
                <c:pt idx="7">
                  <c:v>Production PV</c:v>
                </c:pt>
              </c:strCache>
            </c:strRef>
          </c:cat>
          <c:val>
            <c:numRef>
              <c:f>Feuil1!$B$2:$B$9</c:f>
              <c:numCache>
                <c:formatCode>General</c:formatCode>
                <c:ptCount val="8"/>
                <c:pt idx="0">
                  <c:v>0.76218193084750208</c:v>
                </c:pt>
                <c:pt idx="1">
                  <c:v>1.8666044735768601</c:v>
                </c:pt>
                <c:pt idx="2">
                  <c:v>0.92006907510221603</c:v>
                </c:pt>
                <c:pt idx="3">
                  <c:v>0</c:v>
                </c:pt>
                <c:pt idx="4">
                  <c:v>0.90466255367354631</c:v>
                </c:pt>
                <c:pt idx="5">
                  <c:v>1</c:v>
                </c:pt>
                <c:pt idx="6">
                  <c:v>0.92552366175329726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688-86B8-B5FF1195DA81}"/>
            </c:ext>
          </c:extLst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Projet 2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Feuil1!$A$2:$A$9</c:f>
              <c:strCache>
                <c:ptCount val="8"/>
                <c:pt idx="0">
                  <c:v>Impact construction</c:v>
                </c:pt>
                <c:pt idx="1">
                  <c:v>Impact exploitation</c:v>
                </c:pt>
                <c:pt idx="2">
                  <c:v>Impact construction + exploitation</c:v>
                </c:pt>
                <c:pt idx="3">
                  <c:v>Impact parking + route</c:v>
                </c:pt>
                <c:pt idx="4">
                  <c:v>Biogenique</c:v>
                </c:pt>
                <c:pt idx="5">
                  <c:v>Energie grise</c:v>
                </c:pt>
                <c:pt idx="6">
                  <c:v>Consommation d'énergie</c:v>
                </c:pt>
                <c:pt idx="7">
                  <c:v>Production PV</c:v>
                </c:pt>
              </c:strCache>
            </c:strRef>
          </c:cat>
          <c:val>
            <c:numRef>
              <c:f>Feuil1!$C$2:$C$9</c:f>
              <c:numCache>
                <c:formatCode>General</c:formatCode>
                <c:ptCount val="8"/>
                <c:pt idx="0">
                  <c:v>0.75352702964239371</c:v>
                </c:pt>
                <c:pt idx="1">
                  <c:v>4.4051274336067561</c:v>
                </c:pt>
                <c:pt idx="2">
                  <c:v>1.6669966253939277</c:v>
                </c:pt>
                <c:pt idx="3">
                  <c:v>0</c:v>
                </c:pt>
                <c:pt idx="4">
                  <c:v>0.98762536526001454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688-86B8-B5FF1195DA81}"/>
            </c:ext>
          </c:extLst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Projet 3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Feuil1!$A$2:$A$9</c:f>
              <c:strCache>
                <c:ptCount val="8"/>
                <c:pt idx="0">
                  <c:v>Impact construction</c:v>
                </c:pt>
                <c:pt idx="1">
                  <c:v>Impact exploitation</c:v>
                </c:pt>
                <c:pt idx="2">
                  <c:v>Impact construction + exploitation</c:v>
                </c:pt>
                <c:pt idx="3">
                  <c:v>Impact parking + route</c:v>
                </c:pt>
                <c:pt idx="4">
                  <c:v>Biogenique</c:v>
                </c:pt>
                <c:pt idx="5">
                  <c:v>Energie grise</c:v>
                </c:pt>
                <c:pt idx="6">
                  <c:v>Consommation d'énergie</c:v>
                </c:pt>
                <c:pt idx="7">
                  <c:v>Production PV</c:v>
                </c:pt>
              </c:strCache>
            </c:strRef>
          </c:cat>
          <c:val>
            <c:numRef>
              <c:f>Feuil1!$D$2:$D$9</c:f>
              <c:numCache>
                <c:formatCode>General</c:formatCode>
                <c:ptCount val="8"/>
                <c:pt idx="0">
                  <c:v>0.94582891908751954</c:v>
                </c:pt>
                <c:pt idx="1">
                  <c:v>1.8666044735768601</c:v>
                </c:pt>
                <c:pt idx="2">
                  <c:v>1.0774620732230724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0.92552366175329726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688-86B8-B5FF1195DA81}"/>
            </c:ext>
          </c:extLst>
        </c:ser>
        <c:ser>
          <c:idx val="3"/>
          <c:order val="3"/>
          <c:tx>
            <c:strRef>
              <c:f>Feuil1!$E$1</c:f>
              <c:strCache>
                <c:ptCount val="1"/>
                <c:pt idx="0">
                  <c:v>Projet 4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Feuil1!$A$2:$A$9</c:f>
              <c:strCache>
                <c:ptCount val="8"/>
                <c:pt idx="0">
                  <c:v>Impact construction</c:v>
                </c:pt>
                <c:pt idx="1">
                  <c:v>Impact exploitation</c:v>
                </c:pt>
                <c:pt idx="2">
                  <c:v>Impact construction + exploitation</c:v>
                </c:pt>
                <c:pt idx="3">
                  <c:v>Impact parking + route</c:v>
                </c:pt>
                <c:pt idx="4">
                  <c:v>Biogenique</c:v>
                </c:pt>
                <c:pt idx="5">
                  <c:v>Energie grise</c:v>
                </c:pt>
                <c:pt idx="6">
                  <c:v>Consommation d'énergie</c:v>
                </c:pt>
                <c:pt idx="7">
                  <c:v>Production PV</c:v>
                </c:pt>
              </c:strCache>
            </c:strRef>
          </c:cat>
          <c:val>
            <c:numRef>
              <c:f>Feuil1!$E$2:$E$9</c:f>
              <c:numCache>
                <c:formatCode>General</c:formatCode>
                <c:ptCount val="8"/>
                <c:pt idx="0">
                  <c:v>1.2376543209876543</c:v>
                </c:pt>
                <c:pt idx="1">
                  <c:v>1.3333333333333333</c:v>
                </c:pt>
                <c:pt idx="2">
                  <c:v>1.1013457841252403</c:v>
                </c:pt>
                <c:pt idx="3">
                  <c:v>7.3423052275016026E-2</c:v>
                </c:pt>
                <c:pt idx="4">
                  <c:v>0.18727251314917856</c:v>
                </c:pt>
                <c:pt idx="5">
                  <c:v>2.5000000000000001E-4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688-86B8-B5FF1195D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678463"/>
        <c:axId val="726670559"/>
      </c:radarChart>
      <c:catAx>
        <c:axId val="726678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670559"/>
        <c:crosses val="autoZero"/>
        <c:auto val="1"/>
        <c:lblAlgn val="ctr"/>
        <c:lblOffset val="100"/>
        <c:noMultiLvlLbl val="0"/>
      </c:catAx>
      <c:valAx>
        <c:axId val="72667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67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baseline="0">
                <a:effectLst/>
              </a:rPr>
              <a:t>Impact carbone des matéreiaux les plus impactant</a:t>
            </a:r>
            <a:endParaRPr lang="fr-CH" sz="1050">
              <a:effectLst/>
            </a:endParaRPr>
          </a:p>
        </c:rich>
      </c:tx>
      <c:layout>
        <c:manualLayout>
          <c:xMode val="edge"/>
          <c:yMode val="edge"/>
          <c:x val="0.38365823071071731"/>
          <c:y val="3.03030351233651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9351376258690552E-2"/>
          <c:y val="2.1735786484655451E-2"/>
          <c:w val="0.92448422561079335"/>
          <c:h val="0.8960587417359280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shade val="41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CE5A87D-3460-4BBD-A40C-1B5777231888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DFE8C53-FF4C-4459-A16E-EF92A6A9A7CF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50FBF4B-256B-4C9B-A8D7-45E09ED15E01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C89834B-98B3-4B4B-9047-8675B47E711D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Resultat!$B$61:$E$61</c:f>
              <c:numCache>
                <c:formatCode>0</c:formatCode>
                <c:ptCount val="4"/>
                <c:pt idx="0">
                  <c:v>0.83766471417131272</c:v>
                </c:pt>
                <c:pt idx="1">
                  <c:v>1.1858141027063447</c:v>
                </c:pt>
                <c:pt idx="2" formatCode="General">
                  <c:v>1.4734343216553891</c:v>
                </c:pt>
                <c:pt idx="3" formatCode="General">
                  <c:v>1.4734343216553891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Resultat!$B$49:$E$49</c15:f>
                <c15:dlblRangeCache>
                  <c:ptCount val="4"/>
                  <c:pt idx="0">
                    <c:v>Béton pour bâtiment (sans armature)</c:v>
                  </c:pt>
                  <c:pt idx="1">
                    <c:v>Béton pour bâtiment (sans armature)</c:v>
                  </c:pt>
                  <c:pt idx="2">
                    <c:v>Béton pour bâtiment (sans armature)</c:v>
                  </c:pt>
                  <c:pt idx="3">
                    <c:v>Béton pour bâtiment (sans armature)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8FFD-4695-8D90-0FF068A5B4E0}"/>
            </c:ext>
          </c:extLst>
        </c:ser>
        <c:ser>
          <c:idx val="1"/>
          <c:order val="1"/>
          <c:spPr>
            <a:solidFill>
              <a:schemeClr val="accent3">
                <a:shade val="5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D2B0464-720F-4CEE-AE1D-1628763DBA2D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4DF645D-4404-40AE-998E-B06C3F3B5F13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375FB03-855A-48E1-A24F-8ACB86FF473A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8E73725-E7F3-41F7-BA31-BDE53F3FF72E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Resultat!$B$62:$E$62</c:f>
              <c:numCache>
                <c:formatCode>0</c:formatCode>
                <c:ptCount val="4"/>
                <c:pt idx="0">
                  <c:v>0.80233333333333334</c:v>
                </c:pt>
                <c:pt idx="1">
                  <c:v>0.79600997506234417</c:v>
                </c:pt>
                <c:pt idx="2" formatCode="General">
                  <c:v>0.94266774110025886</c:v>
                </c:pt>
                <c:pt idx="3" formatCode="General">
                  <c:v>0.94266774110025886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Resultat!$B$50:$E$50</c15:f>
                <c15:dlblRangeCache>
                  <c:ptCount val="4"/>
                  <c:pt idx="0">
                    <c:v>Installation électriques bureau</c:v>
                  </c:pt>
                  <c:pt idx="1">
                    <c:v>Installation photovoltaique (1 m2 = 0.14 kWp)</c:v>
                  </c:pt>
                  <c:pt idx="2">
                    <c:v>Polystyrène extrudé (XPS)</c:v>
                  </c:pt>
                  <c:pt idx="3">
                    <c:v>Polystyrène extrudé (XPS)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8FFD-4695-8D90-0FF068A5B4E0}"/>
            </c:ext>
          </c:extLst>
        </c:ser>
        <c:ser>
          <c:idx val="2"/>
          <c:order val="2"/>
          <c:spPr>
            <a:solidFill>
              <a:schemeClr val="accent3">
                <a:shade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F3AB415-0F38-4691-8A42-6C6DDECA70B7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6D5E2F1-B6D8-4BFE-BAF7-B294D4F218D8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09F2779-0698-4CA1-9437-CFB8ADF05C9F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207D012-427D-4B82-96C0-C0231683CFB0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Resultat!$B$63:$E$63</c:f>
              <c:numCache>
                <c:formatCode>0</c:formatCode>
                <c:ptCount val="4"/>
                <c:pt idx="0">
                  <c:v>0.79600997506234417</c:v>
                </c:pt>
                <c:pt idx="1">
                  <c:v>0.73214904299251871</c:v>
                </c:pt>
                <c:pt idx="2" formatCode="General">
                  <c:v>0.80233333333333334</c:v>
                </c:pt>
                <c:pt idx="3" formatCode="General">
                  <c:v>0.80233333333333334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Resultat!$B$51:$E$51</c15:f>
                <c15:dlblRangeCache>
                  <c:ptCount val="4"/>
                  <c:pt idx="0">
                    <c:v>Installation photovoltaique (1 m2 = 0.14 kWp)</c:v>
                  </c:pt>
                  <c:pt idx="1">
                    <c:v>Enduit en plâtre et en ciment</c:v>
                  </c:pt>
                  <c:pt idx="2">
                    <c:v>Installation électriques bureau</c:v>
                  </c:pt>
                  <c:pt idx="3">
                    <c:v>Acier d'armature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FFD-4695-8D90-0FF068A5B4E0}"/>
            </c:ext>
          </c:extLst>
        </c:ser>
        <c:ser>
          <c:idx val="3"/>
          <c:order val="3"/>
          <c:spPr>
            <a:solidFill>
              <a:schemeClr val="accent3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BD5ABA3-C2A1-4856-8735-373B200DC433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1BA4EB4-4186-4CFA-8F9F-421D019C2EF0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A1A2450-2E4D-4C9F-9D58-BC6FCA9B7E3A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3B5F8BC-466B-4228-B4A7-B938642453E1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Resultat!$B$64:$E$64</c:f>
              <c:numCache>
                <c:formatCode>0</c:formatCode>
                <c:ptCount val="4"/>
                <c:pt idx="0">
                  <c:v>0.73214904299251871</c:v>
                </c:pt>
                <c:pt idx="1">
                  <c:v>0.71396750541261378</c:v>
                </c:pt>
                <c:pt idx="2" formatCode="General">
                  <c:v>0.79600997506234417</c:v>
                </c:pt>
                <c:pt idx="3" formatCode="General">
                  <c:v>0.79600997506234417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Resultat!$B$52:$E$52</c15:f>
                <c15:dlblRangeCache>
                  <c:ptCount val="4"/>
                  <c:pt idx="0">
                    <c:v>Enduit en plâtre et en ciment</c:v>
                  </c:pt>
                  <c:pt idx="1">
                    <c:v>Laine de roche</c:v>
                  </c:pt>
                  <c:pt idx="2">
                    <c:v>Installation photovoltaique (1 m2 = 0.14 kWp)</c:v>
                  </c:pt>
                  <c:pt idx="3">
                    <c:v>Enduit en plâtre et en ciment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8FFD-4695-8D90-0FF068A5B4E0}"/>
            </c:ext>
          </c:extLst>
        </c:ser>
        <c:ser>
          <c:idx val="4"/>
          <c:order val="4"/>
          <c:spPr>
            <a:solidFill>
              <a:schemeClr val="accent3">
                <a:shade val="88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EA7576B-3A53-44BB-B387-E0D44E531573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306C701-643D-4270-9B11-5DB85F0A4265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83CF436-720B-4790-9818-B8B98ABEE113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2BECD8E-58B5-4DB3-9A3D-FDD2EB56D2FA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19050" rIns="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Resultat!$B$65:$E$65</c:f>
              <c:numCache>
                <c:formatCode>0</c:formatCode>
                <c:ptCount val="4"/>
                <c:pt idx="0">
                  <c:v>0.67249999999999999</c:v>
                </c:pt>
                <c:pt idx="1">
                  <c:v>0.49793333333333328</c:v>
                </c:pt>
                <c:pt idx="2" formatCode="General">
                  <c:v>0.73214904299251871</c:v>
                </c:pt>
                <c:pt idx="3" formatCode="General">
                  <c:v>0.73214904299251871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Resultat!$B$53:$E$53</c15:f>
                <c15:dlblRangeCache>
                  <c:ptCount val="4"/>
                  <c:pt idx="0">
                    <c:v>Système de ventilation bureau 2m3/hm2</c:v>
                  </c:pt>
                  <c:pt idx="1">
                    <c:v>Système de ventilation habitation</c:v>
                  </c:pt>
                  <c:pt idx="2">
                    <c:v>Enduit en plâtre et en ciment</c:v>
                  </c:pt>
                  <c:pt idx="3">
                    <c:v>Polystyrène expansé (EPS)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8FFD-4695-8D90-0FF068A5B4E0}"/>
            </c:ext>
          </c:extLst>
        </c:ser>
        <c:ser>
          <c:idx val="5"/>
          <c:order val="5"/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AB3B63F-9420-4E1C-A65B-C6C12E76D795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DC56B93-D8D4-46CE-ADDD-42198EFA6667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EE5AC8A-7492-4AE3-B0BB-DA73E8B648B5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D69F772-B640-42FB-85F2-FD9465191783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Resultat!$B$66:$E$66</c:f>
              <c:numCache>
                <c:formatCode>0</c:formatCode>
                <c:ptCount val="4"/>
                <c:pt idx="0">
                  <c:v>0.51604952373333335</c:v>
                </c:pt>
                <c:pt idx="1">
                  <c:v>0.432</c:v>
                </c:pt>
                <c:pt idx="2" formatCode="General">
                  <c:v>0.67249999999999999</c:v>
                </c:pt>
                <c:pt idx="3" formatCode="General">
                  <c:v>0.67249999999999999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Resultat!$B$54:$E$54</c15:f>
                <c15:dlblRangeCache>
                  <c:ptCount val="4"/>
                  <c:pt idx="0">
                    <c:v>Laine de roche</c:v>
                  </c:pt>
                  <c:pt idx="1">
                    <c:v>Installation électriques habitation</c:v>
                  </c:pt>
                  <c:pt idx="2">
                    <c:v>Système de ventilation bureau 2m3/hm2</c:v>
                  </c:pt>
                  <c:pt idx="3">
                    <c:v>Installation électriques bureau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8FFD-4695-8D90-0FF068A5B4E0}"/>
            </c:ext>
          </c:extLst>
        </c:ser>
        <c:ser>
          <c:idx val="6"/>
          <c:order val="6"/>
          <c:spPr>
            <a:solidFill>
              <a:schemeClr val="accent3">
                <a:tint val="89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EE0AB92-4635-437A-85FF-3B9377C52741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9C8DACE-AB60-42C0-8811-74959992A72D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9AA1951-FBB0-40BC-B3E7-3D665F0CA345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B9E738B-E40C-440F-B869-D843CE27FBBD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0" tIns="19050" rIns="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Resultat!$B$67:$E$67</c:f>
              <c:numCache>
                <c:formatCode>0</c:formatCode>
                <c:ptCount val="4"/>
                <c:pt idx="0">
                  <c:v>0.40779599999999999</c:v>
                </c:pt>
                <c:pt idx="1">
                  <c:v>0.41799999999999998</c:v>
                </c:pt>
                <c:pt idx="2" formatCode="General">
                  <c:v>0.51604952373333335</c:v>
                </c:pt>
                <c:pt idx="3" formatCode="General">
                  <c:v>0.51604952373333335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Resultat!$B$55:$E$55</c15:f>
                <c15:dlblRangeCache>
                  <c:ptCount val="4"/>
                  <c:pt idx="0">
                    <c:v>Protection solaire, stores vénitiens avec moteur 4</c:v>
                  </c:pt>
                  <c:pt idx="1">
                    <c:v>Installation sanitaire habitation</c:v>
                  </c:pt>
                  <c:pt idx="2">
                    <c:v>Laine de roche</c:v>
                  </c:pt>
                  <c:pt idx="3">
                    <c:v>Installation photovoltaique (1 m2 = 0.14 kWp)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2-8FFD-4695-8D90-0FF068A5B4E0}"/>
            </c:ext>
          </c:extLst>
        </c:ser>
        <c:ser>
          <c:idx val="7"/>
          <c:order val="7"/>
          <c:spPr>
            <a:solidFill>
              <a:schemeClr val="accent3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0C53437-F250-4531-BB58-107F5E359150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89A9D45-5670-4132-B052-DBC4BA87DA60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A51D91F-24EE-45BA-AAC1-F4D3263EC9BF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B6E77D7-AB55-495F-B19A-027ED94B5C68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Resultat!$B$68:$E$68</c:f>
              <c:numCache>
                <c:formatCode>0</c:formatCode>
                <c:ptCount val="4"/>
                <c:pt idx="0">
                  <c:v>0.35961120000000002</c:v>
                </c:pt>
                <c:pt idx="1">
                  <c:v>0.40779599999999999</c:v>
                </c:pt>
                <c:pt idx="2" formatCode="General">
                  <c:v>0.42116507668329173</c:v>
                </c:pt>
                <c:pt idx="3" formatCode="General">
                  <c:v>0.42116507668329173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Resultat!$B$56:$E$56</c15:f>
                <c15:dlblRangeCache>
                  <c:ptCount val="4"/>
                  <c:pt idx="0">
                    <c:v>Triple vitrage, U&lt;0.6 W/m2K, épaisseur 40 mm 3</c:v>
                  </c:pt>
                  <c:pt idx="1">
                    <c:v>Protection solaire, stores vénitiens avec moteur 4</c:v>
                  </c:pt>
                  <c:pt idx="2">
                    <c:v>Acier d'armature</c:v>
                  </c:pt>
                  <c:pt idx="3">
                    <c:v>Système de ventilation bureau 2m3/hm2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8FFD-4695-8D90-0FF068A5B4E0}"/>
            </c:ext>
          </c:extLst>
        </c:ser>
        <c:ser>
          <c:idx val="8"/>
          <c:order val="8"/>
          <c:spPr>
            <a:solidFill>
              <a:schemeClr val="accent3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6FF3E7C-7CC3-485E-A3CA-1A27304373FA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A8E5FB6-7AD7-4DFA-B68A-5F0CF8C8368D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D10BC01-8837-4CE1-9B95-828E7F0CD925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EEDCC0-5D4F-453F-B5A7-10BED07D257C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Resultat!$B$69:$E$69</c:f>
              <c:numCache>
                <c:formatCode>0</c:formatCode>
                <c:ptCount val="4"/>
                <c:pt idx="0">
                  <c:v>0.30534061733333334</c:v>
                </c:pt>
                <c:pt idx="1">
                  <c:v>0.35961120000000002</c:v>
                </c:pt>
                <c:pt idx="2" formatCode="General">
                  <c:v>0.40779599999999999</c:v>
                </c:pt>
                <c:pt idx="3" formatCode="General">
                  <c:v>0.40779599999999999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Resultat!$B$57:$E$57</c15:f>
                <c15:dlblRangeCache>
                  <c:ptCount val="4"/>
                  <c:pt idx="0">
                    <c:v>Bois massif épicéa / sapin / mélèze, séché en cellule, raboté</c:v>
                  </c:pt>
                  <c:pt idx="1">
                    <c:v>Triple vitrage, U&lt;0.6 W/m2K, épaisseur 40 mm 3</c:v>
                  </c:pt>
                  <c:pt idx="2">
                    <c:v>Protection solaire, stores vénitiens avec moteur 4</c:v>
                  </c:pt>
                  <c:pt idx="3">
                    <c:v>Tôle d'acier, zinguée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C-8FFD-4695-8D90-0FF068A5B4E0}"/>
            </c:ext>
          </c:extLst>
        </c:ser>
        <c:ser>
          <c:idx val="9"/>
          <c:order val="9"/>
          <c:spPr>
            <a:solidFill>
              <a:schemeClr val="accent3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DC32EB6-ECAE-44A1-B76B-F3BE50E82CCC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8FFD-4695-8D90-0FF068A5B4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BC6A-F156-42B7-AA21-E9C59DB816D1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FFD-4695-8D90-0FF068A5B4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3334983-20BB-4804-8C2F-2FD397E1FABD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FFD-4695-8D90-0FF068A5B4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969189A-0988-422A-936A-92FFD8389CA1}" type="CELLRANGE">
                      <a:rPr lang="fr-CH"/>
                      <a:pPr/>
                      <a:t>[PLAGECELL]</a:t>
                    </a:fld>
                    <a:endParaRPr lang="fr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FFD-4695-8D90-0FF068A5B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Resultat!$B$70:$E$70</c:f>
              <c:numCache>
                <c:formatCode>0</c:formatCode>
                <c:ptCount val="4"/>
                <c:pt idx="0">
                  <c:v>0.3046666666666667</c:v>
                </c:pt>
                <c:pt idx="1">
                  <c:v>0.32546882668329175</c:v>
                </c:pt>
                <c:pt idx="2" formatCode="General">
                  <c:v>0.38752875000000003</c:v>
                </c:pt>
                <c:pt idx="3" formatCode="General">
                  <c:v>0.38752875000000003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Resultat!$B$58:$E$58</c15:f>
                <c15:dlblRangeCache>
                  <c:ptCount val="4"/>
                  <c:pt idx="0">
                    <c:v>Distribution et émission de chaleur bureau</c:v>
                  </c:pt>
                  <c:pt idx="1">
                    <c:v>Acier d'armature</c:v>
                  </c:pt>
                  <c:pt idx="2">
                    <c:v>Chape de ciment, 85 mm</c:v>
                  </c:pt>
                  <c:pt idx="3">
                    <c:v>Cadre en matière synthétique (PVC) 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1-8FFD-4695-8D90-0FF068A5B4E0}"/>
            </c:ext>
          </c:extLst>
        </c:ser>
        <c:ser>
          <c:idx val="10"/>
          <c:order val="10"/>
          <c:spPr>
            <a:solidFill>
              <a:schemeClr val="accent3">
                <a:tint val="42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Resultat!$B$71:$E$71</c:f>
              <c:numCache>
                <c:formatCode>0</c:formatCode>
                <c:ptCount val="4"/>
                <c:pt idx="0">
                  <c:v>3.4044592845994046</c:v>
                </c:pt>
                <c:pt idx="1">
                  <c:v>3.1660578904196015</c:v>
                </c:pt>
                <c:pt idx="2" formatCode="General">
                  <c:v>4.1888785620549749</c:v>
                </c:pt>
                <c:pt idx="3" formatCode="General">
                  <c:v>4.1888785620549749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8FFD-4695-8D90-0FF068A5B4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01048223"/>
        <c:axId val="2001047391"/>
      </c:barChart>
      <c:catAx>
        <c:axId val="200104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1047391"/>
        <c:crosses val="autoZero"/>
        <c:auto val="1"/>
        <c:lblAlgn val="ctr"/>
        <c:lblOffset val="100"/>
        <c:noMultiLvlLbl val="0"/>
      </c:catAx>
      <c:valAx>
        <c:axId val="200104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H" sz="1000" b="0" i="0" u="none" strike="noStrike" baseline="0">
                    <a:effectLst/>
                  </a:rPr>
                  <a:t> kgCO</a:t>
                </a:r>
                <a:r>
                  <a:rPr lang="fr-CH" sz="1000" b="0" i="0" u="none" strike="noStrike" baseline="-25000">
                    <a:effectLst/>
                  </a:rPr>
                  <a:t>2éq</a:t>
                </a:r>
                <a:r>
                  <a:rPr lang="fr-CH" sz="1000" b="0" i="0" u="none" strike="noStrike" baseline="0">
                    <a:effectLst/>
                  </a:rPr>
                  <a:t>/m</a:t>
                </a:r>
                <a:r>
                  <a:rPr lang="fr-CH" sz="1000" b="0" i="0" u="none" strike="noStrike" baseline="30000">
                    <a:effectLst/>
                  </a:rPr>
                  <a:t>2</a:t>
                </a:r>
                <a:r>
                  <a:rPr lang="fr-CH" sz="1000" b="0" i="0" u="none" strike="noStrike" baseline="-25000">
                    <a:effectLst/>
                  </a:rPr>
                  <a:t>SRE</a:t>
                </a:r>
                <a:r>
                  <a:rPr lang="fr-CH" sz="1000" b="0" i="0" u="none" strike="noStrike" baseline="0">
                    <a:effectLst/>
                  </a:rPr>
                  <a:t> </a:t>
                </a:r>
                <a:endParaRPr lang="fr-CH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104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effectLst/>
              </a:rPr>
              <a:t>Impact carbone de matériaux par catégorie du KBOB </a:t>
            </a:r>
            <a:endParaRPr lang="fr-CH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9798171148310036E-2"/>
          <c:y val="0.17182762280780639"/>
          <c:w val="0.41671670247665443"/>
          <c:h val="0.73320872129547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Resultat!$A$121</c:f>
              <c:strCache>
                <c:ptCount val="1"/>
                <c:pt idx="0">
                  <c:v>Transport excavation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Resultat!$B$121:$E$121</c:f>
              <c:numCache>
                <c:formatCode>0.00</c:formatCode>
                <c:ptCount val="4"/>
                <c:pt idx="0">
                  <c:v>1.8041666666666668E-3</c:v>
                </c:pt>
                <c:pt idx="1">
                  <c:v>1.8041666666666668E-3</c:v>
                </c:pt>
                <c:pt idx="2">
                  <c:v>8.6599885279704265E-3</c:v>
                </c:pt>
                <c:pt idx="3">
                  <c:v>1.1645636907022796E-2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3-4376-9A5B-213A551B5791}"/>
            </c:ext>
          </c:extLst>
        </c:ser>
        <c:ser>
          <c:idx val="1"/>
          <c:order val="1"/>
          <c:tx>
            <c:strRef>
              <c:f>Resultat!$A$122</c:f>
              <c:strCache>
                <c:ptCount val="1"/>
                <c:pt idx="0">
                  <c:v>Travaux de préparation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Resultat!$B$122:$E$122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1.3087071321695762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3-4376-9A5B-213A551B5791}"/>
            </c:ext>
          </c:extLst>
        </c:ser>
        <c:ser>
          <c:idx val="2"/>
          <c:order val="2"/>
          <c:tx>
            <c:strRef>
              <c:f>Resultat!$A$123</c:f>
              <c:strCache>
                <c:ptCount val="1"/>
                <c:pt idx="0">
                  <c:v>Béton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Resultat!$B$123:$E$123</c:f>
              <c:numCache>
                <c:formatCode>0.00</c:formatCode>
                <c:ptCount val="4"/>
                <c:pt idx="0">
                  <c:v>0.89804865861575722</c:v>
                </c:pt>
                <c:pt idx="1">
                  <c:v>1.246198047150789</c:v>
                </c:pt>
                <c:pt idx="2">
                  <c:v>1.5338182660998334</c:v>
                </c:pt>
                <c:pt idx="3">
                  <c:v>1.5338182660998334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23-4376-9A5B-213A551B5791}"/>
            </c:ext>
          </c:extLst>
        </c:ser>
        <c:ser>
          <c:idx val="3"/>
          <c:order val="3"/>
          <c:tx>
            <c:strRef>
              <c:f>Resultat!$A$124</c:f>
              <c:strCache>
                <c:ptCount val="1"/>
                <c:pt idx="0">
                  <c:v>Pierres de taille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Resultat!$B$124:$E$124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23-4376-9A5B-213A551B5791}"/>
            </c:ext>
          </c:extLst>
        </c:ser>
        <c:ser>
          <c:idx val="4"/>
          <c:order val="4"/>
          <c:tx>
            <c:strRef>
              <c:f>Resultat!$A$125</c:f>
              <c:strCache>
                <c:ptCount val="1"/>
                <c:pt idx="0">
                  <c:v>Autres matériaux massifs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Resultat!$B$125:$E$125</c:f>
              <c:numCache>
                <c:formatCode>0.00</c:formatCode>
                <c:ptCount val="4"/>
                <c:pt idx="0">
                  <c:v>0.5365420823553656</c:v>
                </c:pt>
                <c:pt idx="1">
                  <c:v>0.51306208235536555</c:v>
                </c:pt>
                <c:pt idx="2">
                  <c:v>0.51306208235536555</c:v>
                </c:pt>
                <c:pt idx="3">
                  <c:v>0.51306208235536555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23-4376-9A5B-213A551B5791}"/>
            </c:ext>
          </c:extLst>
        </c:ser>
        <c:ser>
          <c:idx val="5"/>
          <c:order val="5"/>
          <c:tx>
            <c:strRef>
              <c:f>Resultat!$A$126</c:f>
              <c:strCache>
                <c:ptCount val="1"/>
                <c:pt idx="0">
                  <c:v>Mortiers et enduits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Resultat!$B$126:$E$126</c:f>
              <c:numCache>
                <c:formatCode>0.00</c:formatCode>
                <c:ptCount val="4"/>
                <c:pt idx="0">
                  <c:v>0.8824997323441397</c:v>
                </c:pt>
                <c:pt idx="1">
                  <c:v>0.8824997323441397</c:v>
                </c:pt>
                <c:pt idx="2">
                  <c:v>1.2832137323441397</c:v>
                </c:pt>
                <c:pt idx="3">
                  <c:v>1.2832137323441397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23-4376-9A5B-213A551B5791}"/>
            </c:ext>
          </c:extLst>
        </c:ser>
        <c:ser>
          <c:idx val="6"/>
          <c:order val="6"/>
          <c:tx>
            <c:strRef>
              <c:f>Resultat!$A$127</c:f>
              <c:strCache>
                <c:ptCount val="1"/>
                <c:pt idx="0">
                  <c:v>Fenêtre et façades verre/métal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Resultat!$B$127:$E$127</c:f>
              <c:numCache>
                <c:formatCode>0.00</c:formatCode>
                <c:ptCount val="4"/>
                <c:pt idx="0">
                  <c:v>1.0134991999999998</c:v>
                </c:pt>
                <c:pt idx="1">
                  <c:v>1.0134991999999998</c:v>
                </c:pt>
                <c:pt idx="2">
                  <c:v>1.0134991999999998</c:v>
                </c:pt>
                <c:pt idx="3">
                  <c:v>1.0134991999999998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23-4376-9A5B-213A551B5791}"/>
            </c:ext>
          </c:extLst>
        </c:ser>
        <c:ser>
          <c:idx val="7"/>
          <c:order val="7"/>
          <c:tx>
            <c:strRef>
              <c:f>Resultat!$A$128</c:f>
              <c:strCache>
                <c:ptCount val="1"/>
                <c:pt idx="0">
                  <c:v>Produits en métal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Resultat!$B$128:$E$128</c:f>
              <c:numCache>
                <c:formatCode>0.00</c:formatCode>
                <c:ptCount val="4"/>
                <c:pt idx="0">
                  <c:v>0.50960065249344333</c:v>
                </c:pt>
                <c:pt idx="1">
                  <c:v>0.54493465249344342</c:v>
                </c:pt>
                <c:pt idx="2">
                  <c:v>0.64063090249344323</c:v>
                </c:pt>
                <c:pt idx="3">
                  <c:v>0.64063090249344323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23-4376-9A5B-213A551B5791}"/>
            </c:ext>
          </c:extLst>
        </c:ser>
        <c:ser>
          <c:idx val="8"/>
          <c:order val="8"/>
          <c:tx>
            <c:strRef>
              <c:f>Resultat!$A$129</c:f>
              <c:strCache>
                <c:ptCount val="1"/>
                <c:pt idx="0">
                  <c:v>Bois et produits en bois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Resultat!$B$129:$E$129</c:f>
              <c:numCache>
                <c:formatCode>0.00</c:formatCode>
                <c:ptCount val="4"/>
                <c:pt idx="0">
                  <c:v>0.67976029717907094</c:v>
                </c:pt>
                <c:pt idx="1">
                  <c:v>0.69560693051240441</c:v>
                </c:pt>
                <c:pt idx="2">
                  <c:v>0.70663548051240432</c:v>
                </c:pt>
                <c:pt idx="3">
                  <c:v>0.70663548051240432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23-4376-9A5B-213A551B5791}"/>
            </c:ext>
          </c:extLst>
        </c:ser>
        <c:ser>
          <c:idx val="9"/>
          <c:order val="9"/>
          <c:tx>
            <c:strRef>
              <c:f>Resultat!$A$130</c:f>
              <c:strCache>
                <c:ptCount val="1"/>
                <c:pt idx="0">
                  <c:v>Colles et masses de jointoiement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Resultat!$B$130:$E$130</c:f>
              <c:numCache>
                <c:formatCode>0.00</c:formatCode>
                <c:ptCount val="4"/>
                <c:pt idx="0">
                  <c:v>0.10077083333333334</c:v>
                </c:pt>
                <c:pt idx="1">
                  <c:v>8.4647500000000001E-2</c:v>
                </c:pt>
                <c:pt idx="2">
                  <c:v>0.11286333333333333</c:v>
                </c:pt>
                <c:pt idx="3">
                  <c:v>0.11286333333333333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23-4376-9A5B-213A551B5791}"/>
            </c:ext>
          </c:extLst>
        </c:ser>
        <c:ser>
          <c:idx val="10"/>
          <c:order val="10"/>
          <c:tx>
            <c:strRef>
              <c:f>Resultat!$A$131</c:f>
              <c:strCache>
                <c:ptCount val="1"/>
                <c:pt idx="0">
                  <c:v>Lés d'étanchéité et feuilles de protection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Resultat!$B$131:$E$131</c:f>
              <c:numCache>
                <c:formatCode>0.00</c:formatCode>
                <c:ptCount val="4"/>
                <c:pt idx="0">
                  <c:v>6.5131193413277694E-2</c:v>
                </c:pt>
                <c:pt idx="1">
                  <c:v>6.5131193413277694E-2</c:v>
                </c:pt>
                <c:pt idx="2">
                  <c:v>6.5131193413277694E-2</c:v>
                </c:pt>
                <c:pt idx="3">
                  <c:v>6.5131193413277694E-2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23-4376-9A5B-213A551B5791}"/>
            </c:ext>
          </c:extLst>
        </c:ser>
        <c:ser>
          <c:idx val="11"/>
          <c:order val="11"/>
          <c:tx>
            <c:strRef>
              <c:f>Resultat!$A$132</c:f>
              <c:strCache>
                <c:ptCount val="1"/>
                <c:pt idx="0">
                  <c:v>Produits d'isolation thermique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Resultat!$B$132:$E$132</c:f>
              <c:numCache>
                <c:formatCode>0.00</c:formatCode>
                <c:ptCount val="4"/>
                <c:pt idx="0">
                  <c:v>0.68444667522984537</c:v>
                </c:pt>
                <c:pt idx="1">
                  <c:v>0.74274750541261381</c:v>
                </c:pt>
                <c:pt idx="2">
                  <c:v>1.4587172648335922</c:v>
                </c:pt>
                <c:pt idx="3">
                  <c:v>1.4587172648335922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23-4376-9A5B-213A551B5791}"/>
            </c:ext>
          </c:extLst>
        </c:ser>
        <c:ser>
          <c:idx val="12"/>
          <c:order val="12"/>
          <c:tx>
            <c:strRef>
              <c:f>Resultat!$A$133</c:f>
              <c:strCache>
                <c:ptCount val="1"/>
                <c:pt idx="0">
                  <c:v>Revêtements de sol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Resultat!$B$133:$E$133</c:f>
              <c:numCache>
                <c:formatCode>0.00</c:formatCode>
                <c:ptCount val="4"/>
                <c:pt idx="0">
                  <c:v>0.27244750000000006</c:v>
                </c:pt>
                <c:pt idx="1">
                  <c:v>0.27244750000000006</c:v>
                </c:pt>
                <c:pt idx="2">
                  <c:v>0.36326333333333333</c:v>
                </c:pt>
                <c:pt idx="3">
                  <c:v>0.36326333333333333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23-4376-9A5B-213A551B5791}"/>
            </c:ext>
          </c:extLst>
        </c:ser>
        <c:ser>
          <c:idx val="13"/>
          <c:order val="13"/>
          <c:tx>
            <c:strRef>
              <c:f>Resultat!$A$134</c:f>
              <c:strCache>
                <c:ptCount val="1"/>
                <c:pt idx="0">
                  <c:v>Portes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Resultat!$B$134:$E$134</c:f>
              <c:numCache>
                <c:formatCode>0.00</c:formatCode>
                <c:ptCount val="4"/>
                <c:pt idx="0">
                  <c:v>3.7670822942643394E-2</c:v>
                </c:pt>
                <c:pt idx="1">
                  <c:v>3.7670822942643394E-2</c:v>
                </c:pt>
                <c:pt idx="2">
                  <c:v>3.7670822942643394E-2</c:v>
                </c:pt>
                <c:pt idx="3">
                  <c:v>3.7670822942643394E-2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323-4376-9A5B-213A551B5791}"/>
            </c:ext>
          </c:extLst>
        </c:ser>
        <c:ser>
          <c:idx val="14"/>
          <c:order val="14"/>
          <c:tx>
            <c:strRef>
              <c:f>Resultat!$A$135</c:f>
              <c:strCache>
                <c:ptCount val="1"/>
                <c:pt idx="0">
                  <c:v>Tuyaux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Resultat!$B$135:$E$135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5.9374999999999983E-2</c:v>
                </c:pt>
                <c:pt idx="3">
                  <c:v>5.9374999999999983E-2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323-4376-9A5B-213A551B5791}"/>
            </c:ext>
          </c:extLst>
        </c:ser>
        <c:ser>
          <c:idx val="15"/>
          <c:order val="15"/>
          <c:tx>
            <c:strRef>
              <c:f>Resultat!$A$136</c:f>
              <c:strCache>
                <c:ptCount val="1"/>
                <c:pt idx="0">
                  <c:v>Enduits et revêtements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Resultat!$B$136:$E$136</c:f>
              <c:numCache>
                <c:formatCode>0.00</c:formatCode>
                <c:ptCount val="4"/>
                <c:pt idx="0">
                  <c:v>0.15481120412302574</c:v>
                </c:pt>
                <c:pt idx="1">
                  <c:v>0.15481120412302574</c:v>
                </c:pt>
                <c:pt idx="2">
                  <c:v>0.15661920412302574</c:v>
                </c:pt>
                <c:pt idx="3">
                  <c:v>0.15661920412302574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323-4376-9A5B-213A551B5791}"/>
            </c:ext>
          </c:extLst>
        </c:ser>
        <c:ser>
          <c:idx val="16"/>
          <c:order val="16"/>
          <c:tx>
            <c:strRef>
              <c:f>Resultat!$A$137</c:f>
              <c:strCache>
                <c:ptCount val="1"/>
                <c:pt idx="0">
                  <c:v>Matières plastique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Resultat!$B$137:$E$137</c:f>
              <c:numCache>
                <c:formatCode>0.00</c:formatCode>
                <c:ptCount val="4"/>
                <c:pt idx="0">
                  <c:v>7.8107780799999971E-2</c:v>
                </c:pt>
                <c:pt idx="1">
                  <c:v>7.8107780799999971E-2</c:v>
                </c:pt>
                <c:pt idx="2">
                  <c:v>7.8107780799999971E-2</c:v>
                </c:pt>
                <c:pt idx="3">
                  <c:v>7.8107780799999971E-2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323-4376-9A5B-213A551B5791}"/>
            </c:ext>
          </c:extLst>
        </c:ser>
        <c:ser>
          <c:idx val="17"/>
          <c:order val="17"/>
          <c:tx>
            <c:strRef>
              <c:f>Resultat!$A$138</c:f>
              <c:strCache>
                <c:ptCount val="1"/>
                <c:pt idx="0">
                  <c:v>Technique du bâtiment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Resultat!$B$1:$E$1</c:f>
              <c:strCache>
                <c:ptCount val="4"/>
                <c:pt idx="0">
                  <c:v>Projet 1</c:v>
                </c:pt>
                <c:pt idx="1">
                  <c:v>Projet 2</c:v>
                </c:pt>
                <c:pt idx="2">
                  <c:v>Projet 3</c:v>
                </c:pt>
                <c:pt idx="3">
                  <c:v>Projet 4</c:v>
                </c:pt>
              </c:strCache>
            </c:strRef>
          </c:cat>
          <c:val>
            <c:numRef>
              <c:f>Resultat!$B$138:$E$138</c:f>
              <c:numCache>
                <c:formatCode>0.00</c:formatCode>
                <c:ptCount val="4"/>
                <c:pt idx="0">
                  <c:v>2.9836166417290104</c:v>
                </c:pt>
                <c:pt idx="1">
                  <c:v>2.5098833083956777</c:v>
                </c:pt>
                <c:pt idx="2">
                  <c:v>2.9836166417290104</c:v>
                </c:pt>
                <c:pt idx="3">
                  <c:v>3.128629110556941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323-4376-9A5B-213A551B5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5124031"/>
        <c:axId val="875138591"/>
      </c:barChart>
      <c:catAx>
        <c:axId val="87512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5138591"/>
        <c:crosses val="autoZero"/>
        <c:auto val="1"/>
        <c:lblAlgn val="ctr"/>
        <c:lblOffset val="100"/>
        <c:noMultiLvlLbl val="0"/>
      </c:catAx>
      <c:valAx>
        <c:axId val="87513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H" sz="1200" b="0" i="0" baseline="0">
                    <a:effectLst/>
                  </a:rPr>
                  <a:t> kgCO</a:t>
                </a:r>
                <a:r>
                  <a:rPr lang="fr-CH" sz="1200" b="0" i="0" baseline="-25000">
                    <a:effectLst/>
                  </a:rPr>
                  <a:t>2éq</a:t>
                </a:r>
                <a:r>
                  <a:rPr lang="fr-CH" sz="1200" b="0" i="0" baseline="0">
                    <a:effectLst/>
                  </a:rPr>
                  <a:t>/m</a:t>
                </a:r>
                <a:r>
                  <a:rPr lang="fr-CH" sz="1200" b="0" i="0" baseline="30000">
                    <a:effectLst/>
                  </a:rPr>
                  <a:t>2</a:t>
                </a:r>
                <a:r>
                  <a:rPr lang="fr-CH" sz="1200" b="0" i="0" baseline="-25000">
                    <a:effectLst/>
                  </a:rPr>
                  <a:t>SRE</a:t>
                </a:r>
                <a:r>
                  <a:rPr lang="fr-CH" sz="1200" b="0" i="0" baseline="0">
                    <a:effectLst/>
                  </a:rPr>
                  <a:t>.an</a:t>
                </a:r>
                <a:endParaRPr lang="fr-CH" sz="7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512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488697848347345"/>
          <c:y val="0.12696891077421263"/>
          <c:w val="0.45161444522441513"/>
          <c:h val="0.83675401863007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</xdr:colOff>
      <xdr:row>0</xdr:row>
      <xdr:rowOff>11431</xdr:rowOff>
    </xdr:from>
    <xdr:to>
      <xdr:col>1</xdr:col>
      <xdr:colOff>742950</xdr:colOff>
      <xdr:row>1</xdr:row>
      <xdr:rowOff>116798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DB4EA2-E818-40AB-AF59-9CBEC0BEF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" y="11431"/>
          <a:ext cx="982980" cy="5720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1628776</xdr:colOff>
      <xdr:row>26</xdr:row>
      <xdr:rowOff>180974</xdr:rowOff>
    </xdr:from>
    <xdr:to>
      <xdr:col>4</xdr:col>
      <xdr:colOff>1600200</xdr:colOff>
      <xdr:row>52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3B312F-38A2-4C00-BFF1-0B062B4A7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92529</xdr:rowOff>
    </xdr:from>
    <xdr:to>
      <xdr:col>5</xdr:col>
      <xdr:colOff>734785</xdr:colOff>
      <xdr:row>119</xdr:row>
      <xdr:rowOff>111578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55B5CD9-C7D3-43AC-A92A-6B6B6301F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13608</xdr:rowOff>
    </xdr:from>
    <xdr:to>
      <xdr:col>2</xdr:col>
      <xdr:colOff>657224</xdr:colOff>
      <xdr:row>54</xdr:row>
      <xdr:rowOff>57150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D3C6C17-B1A8-46AC-B177-5096B44EB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119</xdr:row>
      <xdr:rowOff>126546</xdr:rowOff>
    </xdr:from>
    <xdr:to>
      <xdr:col>5</xdr:col>
      <xdr:colOff>548367</xdr:colOff>
      <xdr:row>145</xdr:row>
      <xdr:rowOff>59871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4E43A69-BF8E-4014-AC02-324E177D4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57150</xdr:rowOff>
    </xdr:from>
    <xdr:to>
      <xdr:col>6</xdr:col>
      <xdr:colOff>0</xdr:colOff>
      <xdr:row>87</xdr:row>
      <xdr:rowOff>57149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4709965-FB19-4410-A5B8-026F8EEC5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635793</xdr:colOff>
      <xdr:row>29</xdr:row>
      <xdr:rowOff>131512</xdr:rowOff>
    </xdr:from>
    <xdr:to>
      <xdr:col>6</xdr:col>
      <xdr:colOff>678655</xdr:colOff>
      <xdr:row>54</xdr:row>
      <xdr:rowOff>154304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F3F9428-0719-472D-AA7D-CB07659D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40823</xdr:colOff>
      <xdr:row>0</xdr:row>
      <xdr:rowOff>1</xdr:rowOff>
    </xdr:from>
    <xdr:to>
      <xdr:col>0</xdr:col>
      <xdr:colOff>2524125</xdr:colOff>
      <xdr:row>3</xdr:row>
      <xdr:rowOff>311906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F3B4FDC-4C20-4433-ADBD-F9B3FB951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823" y="1"/>
          <a:ext cx="2483302" cy="1359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uildinglowcarbon.com/our-tools/plan-clima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682F-BD34-4AA5-9205-839566C817F3}">
  <dimension ref="A1:V9"/>
  <sheetViews>
    <sheetView tabSelected="1" workbookViewId="0">
      <selection activeCell="F26" sqref="F26"/>
    </sheetView>
  </sheetViews>
  <sheetFormatPr baseColWidth="10" defaultRowHeight="15" x14ac:dyDescent="0.25"/>
  <cols>
    <col min="1" max="1" width="3.85546875" style="1" customWidth="1"/>
    <col min="2" max="16384" width="11.42578125" style="1"/>
  </cols>
  <sheetData>
    <row r="1" spans="1:22" ht="36.75" customHeight="1" x14ac:dyDescent="0.55000000000000004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V1" s="2"/>
    </row>
    <row r="3" spans="1:22" ht="15.75" x14ac:dyDescent="0.25">
      <c r="B3" s="3" t="s">
        <v>35</v>
      </c>
    </row>
    <row r="4" spans="1:22" x14ac:dyDescent="0.25">
      <c r="B4" s="1" t="s">
        <v>37</v>
      </c>
    </row>
    <row r="5" spans="1:22" x14ac:dyDescent="0.25">
      <c r="B5" s="4" t="s">
        <v>38</v>
      </c>
    </row>
    <row r="7" spans="1:22" ht="15.75" x14ac:dyDescent="0.25">
      <c r="B7" s="3" t="s">
        <v>39</v>
      </c>
    </row>
    <row r="8" spans="1:22" x14ac:dyDescent="0.25">
      <c r="B8" s="1" t="s">
        <v>40</v>
      </c>
    </row>
    <row r="9" spans="1:22" x14ac:dyDescent="0.25">
      <c r="B9" s="1" t="s">
        <v>48</v>
      </c>
    </row>
  </sheetData>
  <mergeCells count="1">
    <mergeCell ref="A1:O1"/>
  </mergeCells>
  <hyperlinks>
    <hyperlink ref="B5" r:id="rId1" display="Simplibat" xr:uid="{0AB4E7D3-367C-4429-A545-04CAA72F779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89A0-1127-4B1F-ADA2-B390C0920291}">
  <sheetPr codeName="Feuil1"/>
  <dimension ref="A1:O138"/>
  <sheetViews>
    <sheetView topLeftCell="A4" zoomScale="70" zoomScaleNormal="70" workbookViewId="0">
      <selection activeCell="H16" sqref="H16"/>
    </sheetView>
  </sheetViews>
  <sheetFormatPr baseColWidth="10" defaultRowHeight="15" x14ac:dyDescent="0.25"/>
  <cols>
    <col min="1" max="1" width="31" style="5" customWidth="1"/>
    <col min="2" max="3" width="47.7109375" bestFit="1" customWidth="1"/>
    <col min="4" max="5" width="30.7109375" customWidth="1"/>
  </cols>
  <sheetData>
    <row r="1" spans="1:6" s="29" customFormat="1" ht="18.75" x14ac:dyDescent="0.3">
      <c r="A1" s="28" t="s">
        <v>3</v>
      </c>
      <c r="B1" s="20" t="s">
        <v>49</v>
      </c>
      <c r="C1" s="20" t="s">
        <v>73</v>
      </c>
      <c r="D1" s="20" t="s">
        <v>50</v>
      </c>
      <c r="E1" s="20" t="s">
        <v>74</v>
      </c>
    </row>
    <row r="2" spans="1:6" x14ac:dyDescent="0.25">
      <c r="A2" s="6" t="s">
        <v>0</v>
      </c>
      <c r="B2" t="s">
        <v>117</v>
      </c>
      <c r="C2" t="s">
        <v>117</v>
      </c>
      <c r="D2" t="s">
        <v>117</v>
      </c>
      <c r="E2" t="s">
        <v>44</v>
      </c>
    </row>
    <row r="3" spans="1:6" x14ac:dyDescent="0.25">
      <c r="A3" s="6" t="s">
        <v>1</v>
      </c>
      <c r="B3" t="s">
        <v>128</v>
      </c>
      <c r="C3" t="s">
        <v>129</v>
      </c>
      <c r="D3" t="s">
        <v>130</v>
      </c>
      <c r="E3" t="s">
        <v>131</v>
      </c>
    </row>
    <row r="4" spans="1:6" x14ac:dyDescent="0.25">
      <c r="A4" s="6" t="s">
        <v>2</v>
      </c>
      <c r="B4" s="11">
        <v>45700</v>
      </c>
      <c r="C4" s="11">
        <v>45700</v>
      </c>
      <c r="D4" s="11">
        <v>45700</v>
      </c>
      <c r="E4" s="11">
        <v>45693</v>
      </c>
    </row>
    <row r="5" spans="1:6" x14ac:dyDescent="0.25">
      <c r="A5" s="6"/>
      <c r="B5" s="11"/>
      <c r="C5" s="11"/>
    </row>
    <row r="6" spans="1:6" s="9" customFormat="1" x14ac:dyDescent="0.25">
      <c r="A6" s="10" t="s">
        <v>78</v>
      </c>
      <c r="B6" s="30"/>
      <c r="C6" s="30"/>
    </row>
    <row r="7" spans="1:6" s="31" customFormat="1" x14ac:dyDescent="0.25">
      <c r="A7" s="31" t="s">
        <v>80</v>
      </c>
      <c r="B7" s="13">
        <v>9.1385803578922449</v>
      </c>
      <c r="C7" s="13">
        <v>9.0348078766100475</v>
      </c>
      <c r="D7" s="13">
        <v>11.340512326615446</v>
      </c>
      <c r="E7" s="13">
        <v>15</v>
      </c>
    </row>
    <row r="8" spans="1:6" s="31" customFormat="1" x14ac:dyDescent="0.25">
      <c r="A8" s="31" t="s">
        <v>81</v>
      </c>
      <c r="B8" s="13">
        <v>3.7332089471537202</v>
      </c>
      <c r="C8" s="13">
        <v>17.620509734427024</v>
      </c>
      <c r="D8" s="13">
        <v>3.7332089471537202</v>
      </c>
      <c r="E8" s="13">
        <v>2</v>
      </c>
    </row>
    <row r="9" spans="1:6" s="31" customFormat="1" x14ac:dyDescent="0.25">
      <c r="A9" s="31" t="s">
        <v>82</v>
      </c>
      <c r="B9" s="13">
        <v>12.871789305045965</v>
      </c>
      <c r="C9" s="13">
        <v>26.65531761103707</v>
      </c>
      <c r="D9" s="13">
        <v>15.073721273769166</v>
      </c>
      <c r="E9" s="13">
        <v>15</v>
      </c>
      <c r="F9" s="13"/>
    </row>
    <row r="10" spans="1:6" s="31" customFormat="1" x14ac:dyDescent="0.25">
      <c r="A10" s="31" t="s">
        <v>127</v>
      </c>
      <c r="B10" s="13">
        <v>0</v>
      </c>
      <c r="C10" s="13">
        <v>0</v>
      </c>
      <c r="D10" s="31">
        <v>0</v>
      </c>
      <c r="E10" s="31">
        <v>1</v>
      </c>
    </row>
    <row r="11" spans="1:6" x14ac:dyDescent="0.25">
      <c r="A11" s="5" t="s">
        <v>83</v>
      </c>
      <c r="B11" s="21">
        <v>-4.8307278973337926</v>
      </c>
      <c r="C11" s="21">
        <v>-5.2737337084449045</v>
      </c>
      <c r="D11">
        <v>-5.3398119306671266</v>
      </c>
      <c r="E11">
        <v>-1</v>
      </c>
    </row>
    <row r="12" spans="1:6" x14ac:dyDescent="0.25">
      <c r="A12" s="6" t="s">
        <v>77</v>
      </c>
      <c r="B12" s="21">
        <v>20000</v>
      </c>
      <c r="C12" s="21">
        <v>0</v>
      </c>
      <c r="D12">
        <v>20000</v>
      </c>
      <c r="E12">
        <v>5</v>
      </c>
    </row>
    <row r="13" spans="1:6" x14ac:dyDescent="0.25">
      <c r="A13" s="5" t="s">
        <v>11</v>
      </c>
      <c r="B13" s="21">
        <v>23919.650000000005</v>
      </c>
      <c r="C13" s="21">
        <v>25844.45</v>
      </c>
      <c r="D13">
        <v>23919.650000000005</v>
      </c>
      <c r="E13">
        <v>0</v>
      </c>
    </row>
    <row r="14" spans="1:6" x14ac:dyDescent="0.25">
      <c r="A14" s="5" t="s">
        <v>84</v>
      </c>
      <c r="B14" s="21">
        <v>7980</v>
      </c>
      <c r="C14" s="21">
        <v>7980</v>
      </c>
      <c r="D14">
        <v>7980</v>
      </c>
      <c r="E14">
        <v>7980</v>
      </c>
    </row>
    <row r="15" spans="1:6" x14ac:dyDescent="0.25">
      <c r="A15" s="6"/>
    </row>
    <row r="16" spans="1:6" s="9" customFormat="1" x14ac:dyDescent="0.25">
      <c r="A16" s="16" t="s">
        <v>4</v>
      </c>
    </row>
    <row r="17" spans="1:14" x14ac:dyDescent="0.25">
      <c r="A17" s="5" t="s">
        <v>5</v>
      </c>
      <c r="B17" t="s">
        <v>45</v>
      </c>
      <c r="C17" t="s">
        <v>121</v>
      </c>
      <c r="D17" t="s">
        <v>45</v>
      </c>
      <c r="E17" t="s">
        <v>45</v>
      </c>
    </row>
    <row r="18" spans="1:14" x14ac:dyDescent="0.25">
      <c r="A18" s="5" t="s">
        <v>6</v>
      </c>
      <c r="B18" t="s">
        <v>46</v>
      </c>
      <c r="C18" t="s">
        <v>46</v>
      </c>
      <c r="D18" t="s">
        <v>46</v>
      </c>
      <c r="E18" t="s">
        <v>46</v>
      </c>
    </row>
    <row r="19" spans="1:14" x14ac:dyDescent="0.25">
      <c r="A19" s="5" t="s">
        <v>7</v>
      </c>
      <c r="B19" s="12">
        <v>401</v>
      </c>
      <c r="C19" s="12">
        <v>401</v>
      </c>
      <c r="D19">
        <v>401</v>
      </c>
      <c r="E19">
        <v>401</v>
      </c>
    </row>
    <row r="20" spans="1:14" x14ac:dyDescent="0.25">
      <c r="A20" s="7" t="s">
        <v>8</v>
      </c>
      <c r="B20" t="s">
        <v>116</v>
      </c>
      <c r="C20" t="s">
        <v>122</v>
      </c>
      <c r="D20" t="s">
        <v>116</v>
      </c>
      <c r="E20" t="s">
        <v>47</v>
      </c>
    </row>
    <row r="21" spans="1:14" x14ac:dyDescent="0.25">
      <c r="A21" s="7" t="s">
        <v>9</v>
      </c>
      <c r="B21">
        <v>60</v>
      </c>
      <c r="C21">
        <v>60</v>
      </c>
      <c r="D21">
        <v>60</v>
      </c>
      <c r="E21">
        <v>60</v>
      </c>
    </row>
    <row r="22" spans="1:14" x14ac:dyDescent="0.25">
      <c r="A22" s="5" t="s">
        <v>10</v>
      </c>
      <c r="B22">
        <v>0</v>
      </c>
      <c r="C22">
        <v>0</v>
      </c>
      <c r="D22">
        <v>0</v>
      </c>
      <c r="E22">
        <v>10</v>
      </c>
    </row>
    <row r="24" spans="1:14" s="9" customFormat="1" x14ac:dyDescent="0.25">
      <c r="A24" s="16" t="s">
        <v>41</v>
      </c>
    </row>
    <row r="25" spans="1:14" x14ac:dyDescent="0.25">
      <c r="A25" s="15" t="s">
        <v>103</v>
      </c>
      <c r="B25" s="13">
        <v>2.4893749999999996E-2</v>
      </c>
      <c r="C25" s="13">
        <v>2.4893749999999996E-2</v>
      </c>
      <c r="D25">
        <v>0.11755475496871104</v>
      </c>
      <c r="E25">
        <v>1.4689504532230753</v>
      </c>
    </row>
    <row r="26" spans="1:14" x14ac:dyDescent="0.25">
      <c r="A26" s="15" t="s">
        <v>104</v>
      </c>
      <c r="B26" s="13">
        <v>0.65899645983722588</v>
      </c>
      <c r="C26" s="13">
        <v>0.65899645983722588</v>
      </c>
      <c r="D26">
        <v>1.1145244787862705</v>
      </c>
      <c r="E26">
        <v>1.1145244787862705</v>
      </c>
    </row>
    <row r="27" spans="1:14" s="27" customFormat="1" x14ac:dyDescent="0.25">
      <c r="A27" s="25" t="s">
        <v>105</v>
      </c>
      <c r="B27" s="13">
        <v>2.2403255279736127</v>
      </c>
      <c r="C27" s="13">
        <v>2.2986263581563811</v>
      </c>
      <c r="D27" s="27">
        <v>3.0145961175773595</v>
      </c>
      <c r="E27" s="27">
        <v>3.0145961175773595</v>
      </c>
    </row>
    <row r="28" spans="1:14" x14ac:dyDescent="0.25">
      <c r="A28" s="15" t="s">
        <v>106</v>
      </c>
      <c r="B28" s="13">
        <v>3.0140146450190635</v>
      </c>
      <c r="C28" s="13">
        <v>3.3737413335540953</v>
      </c>
      <c r="D28">
        <v>3.8934870002207616</v>
      </c>
      <c r="E28">
        <v>3.8934870002207616</v>
      </c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5" t="s">
        <v>107</v>
      </c>
      <c r="B29" s="13">
        <v>3.2003499750623443</v>
      </c>
      <c r="C29" s="13">
        <v>2.6785499750623445</v>
      </c>
      <c r="D29">
        <v>3.2003499750623443</v>
      </c>
      <c r="E29">
        <v>3.3453624438902745</v>
      </c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5"/>
      <c r="B30" s="13"/>
      <c r="C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s="9" customFormat="1" x14ac:dyDescent="0.25">
      <c r="A31" s="16" t="s">
        <v>70</v>
      </c>
      <c r="B31" s="22"/>
      <c r="C31" s="22"/>
    </row>
    <row r="32" spans="1:14" x14ac:dyDescent="0.25">
      <c r="A32" s="15" t="s">
        <v>65</v>
      </c>
      <c r="B32" s="13">
        <v>0</v>
      </c>
      <c r="C32" s="13">
        <v>0</v>
      </c>
      <c r="D32">
        <v>0</v>
      </c>
      <c r="E32">
        <v>0</v>
      </c>
      <c r="F32" s="13"/>
      <c r="G32" s="13"/>
      <c r="H32" s="13"/>
      <c r="I32" s="13"/>
      <c r="J32" s="13"/>
      <c r="K32" s="13"/>
      <c r="L32" s="13"/>
      <c r="M32" s="13"/>
      <c r="N32" s="13"/>
    </row>
    <row r="33" spans="1:15" x14ac:dyDescent="0.25">
      <c r="A33" s="15" t="s">
        <v>66</v>
      </c>
      <c r="B33" s="13">
        <v>0</v>
      </c>
      <c r="C33" s="13">
        <v>0</v>
      </c>
      <c r="D33">
        <v>-3.7310166666666665E-2</v>
      </c>
      <c r="E33">
        <v>-3.7310166666666665E-2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s="13" customFormat="1" x14ac:dyDescent="0.25">
      <c r="A34" s="15" t="s">
        <v>67</v>
      </c>
      <c r="B34" s="13">
        <v>-2.4872556097278076</v>
      </c>
      <c r="C34" s="13">
        <v>-2.4872556097278076</v>
      </c>
      <c r="D34" s="13">
        <v>-2.4872556097278076</v>
      </c>
      <c r="E34" s="13">
        <v>-2.4872556097278076</v>
      </c>
    </row>
    <row r="35" spans="1:15" x14ac:dyDescent="0.25">
      <c r="A35" s="15" t="s">
        <v>68</v>
      </c>
      <c r="B35" s="13">
        <v>-2.343472287605985</v>
      </c>
      <c r="C35" s="13">
        <v>-2.7864780987170965</v>
      </c>
      <c r="D35">
        <v>-2.8152461542726517</v>
      </c>
      <c r="E35">
        <v>-2.8152461542726517</v>
      </c>
      <c r="F35" s="13"/>
      <c r="G35" s="13"/>
      <c r="H35" s="13"/>
      <c r="I35" s="13"/>
      <c r="J35" s="13"/>
      <c r="K35" s="13"/>
      <c r="L35" s="13"/>
      <c r="M35" s="13"/>
      <c r="N35" s="13"/>
    </row>
    <row r="36" spans="1:15" x14ac:dyDescent="0.25">
      <c r="A36" s="15" t="s">
        <v>69</v>
      </c>
      <c r="B36" s="13">
        <v>0</v>
      </c>
      <c r="C36" s="13">
        <v>0</v>
      </c>
      <c r="D36">
        <v>0</v>
      </c>
      <c r="E36">
        <v>0</v>
      </c>
      <c r="F36" s="13"/>
      <c r="G36" s="13"/>
      <c r="H36" s="13"/>
      <c r="I36" s="13"/>
      <c r="J36" s="13"/>
      <c r="K36" s="13"/>
      <c r="L36" s="13"/>
      <c r="M36" s="13"/>
      <c r="N36" s="13"/>
    </row>
    <row r="38" spans="1:15" s="9" customFormat="1" x14ac:dyDescent="0.25">
      <c r="A38" s="8" t="s">
        <v>43</v>
      </c>
      <c r="B38" s="22"/>
      <c r="C38" s="22"/>
    </row>
    <row r="39" spans="1:15" x14ac:dyDescent="0.25">
      <c r="A39" s="5" t="s">
        <v>63</v>
      </c>
      <c r="B39" s="13">
        <v>3.0341111111111108</v>
      </c>
      <c r="C39" s="13">
        <v>13.207764705882354</v>
      </c>
      <c r="D39" s="13">
        <v>3.0341111111111108</v>
      </c>
      <c r="E39" s="13">
        <v>1.4461369972122657</v>
      </c>
      <c r="F39" s="13"/>
      <c r="G39" s="13"/>
      <c r="H39" s="13"/>
      <c r="I39" s="13"/>
      <c r="J39" s="13"/>
      <c r="K39" s="13"/>
      <c r="L39" s="13"/>
      <c r="M39" s="13"/>
      <c r="N39" s="13"/>
    </row>
    <row r="40" spans="1:15" x14ac:dyDescent="0.25">
      <c r="A40" s="5" t="s">
        <v>64</v>
      </c>
      <c r="B40" s="13">
        <v>0.79609876543209879</v>
      </c>
      <c r="C40" s="13">
        <v>4.3835294117647061</v>
      </c>
      <c r="D40" s="13">
        <v>0.79609876543209879</v>
      </c>
      <c r="E40" s="13">
        <v>0.22405121170553272</v>
      </c>
      <c r="F40" s="13"/>
      <c r="G40" s="13"/>
      <c r="H40" s="13"/>
      <c r="I40" s="13"/>
      <c r="J40" s="13"/>
      <c r="K40" s="13"/>
      <c r="L40" s="13"/>
      <c r="M40" s="13"/>
      <c r="N40" s="13"/>
    </row>
    <row r="41" spans="1:15" x14ac:dyDescent="0.25">
      <c r="A41" s="15" t="s">
        <v>72</v>
      </c>
      <c r="B41" s="13">
        <v>0.27850115740740766</v>
      </c>
      <c r="C41" s="13">
        <v>0.13317636986301312</v>
      </c>
      <c r="D41" s="13">
        <v>0.27850115740740766</v>
      </c>
      <c r="E41" s="13">
        <v>1.5625</v>
      </c>
      <c r="F41" s="13"/>
      <c r="G41" s="13"/>
      <c r="H41" s="13"/>
      <c r="I41" s="13"/>
      <c r="J41" s="13"/>
      <c r="K41" s="13"/>
      <c r="L41" s="13"/>
      <c r="M41" s="13"/>
      <c r="N41" s="13"/>
    </row>
    <row r="42" spans="1:15" x14ac:dyDescent="0.25">
      <c r="A42" s="5" t="s">
        <v>12</v>
      </c>
      <c r="B42" s="13">
        <v>-0.37550208679689667</v>
      </c>
      <c r="C42" s="13">
        <v>-0.10396075308304574</v>
      </c>
      <c r="D42" s="13">
        <v>-0.37550208679689667</v>
      </c>
      <c r="E42" s="13">
        <v>-0.25702250647348845</v>
      </c>
      <c r="F42" s="13"/>
      <c r="G42" s="13"/>
      <c r="H42" s="13"/>
      <c r="I42" s="13"/>
      <c r="J42" s="13"/>
      <c r="K42" s="13"/>
      <c r="L42" s="13"/>
      <c r="M42" s="13"/>
      <c r="N42" s="13"/>
    </row>
    <row r="44" spans="1:15" s="9" customFormat="1" x14ac:dyDescent="0.25">
      <c r="A44" s="8" t="s">
        <v>13</v>
      </c>
      <c r="B44" s="22"/>
      <c r="C44" s="22"/>
    </row>
    <row r="45" spans="1:15" x14ac:dyDescent="0.25">
      <c r="A45" s="5" t="s">
        <v>75</v>
      </c>
      <c r="B45" s="13">
        <v>11.990024937655861</v>
      </c>
      <c r="C45" s="13">
        <v>11.990024937655861</v>
      </c>
      <c r="D45">
        <v>11.990024937655861</v>
      </c>
      <c r="E45">
        <v>12.119700748129675</v>
      </c>
    </row>
    <row r="46" spans="1:15" x14ac:dyDescent="0.25">
      <c r="A46" s="5" t="s">
        <v>76</v>
      </c>
      <c r="B46" s="14">
        <v>2</v>
      </c>
      <c r="C46" s="14">
        <v>4</v>
      </c>
      <c r="D46">
        <v>2</v>
      </c>
      <c r="E46">
        <v>1.5</v>
      </c>
    </row>
    <row r="47" spans="1:15" x14ac:dyDescent="0.25">
      <c r="C47" t="s">
        <v>123</v>
      </c>
    </row>
    <row r="48" spans="1:15" s="9" customFormat="1" x14ac:dyDescent="0.25">
      <c r="A48" s="16" t="s">
        <v>51</v>
      </c>
      <c r="C48" s="9" t="s">
        <v>123</v>
      </c>
    </row>
    <row r="49" spans="1:5" x14ac:dyDescent="0.25">
      <c r="A49" s="15">
        <v>1</v>
      </c>
      <c r="B49" s="15" t="s">
        <v>53</v>
      </c>
      <c r="C49" s="15" t="s">
        <v>53</v>
      </c>
      <c r="D49" t="s">
        <v>53</v>
      </c>
      <c r="E49" t="s">
        <v>53</v>
      </c>
    </row>
    <row r="50" spans="1:5" x14ac:dyDescent="0.25">
      <c r="A50" s="15">
        <v>2</v>
      </c>
      <c r="B50" s="15" t="s">
        <v>58</v>
      </c>
      <c r="C50" s="15" t="s">
        <v>59</v>
      </c>
      <c r="D50" t="s">
        <v>54</v>
      </c>
      <c r="E50" t="s">
        <v>54</v>
      </c>
    </row>
    <row r="51" spans="1:5" x14ac:dyDescent="0.25">
      <c r="A51" s="15">
        <v>3</v>
      </c>
      <c r="B51" s="15" t="s">
        <v>59</v>
      </c>
      <c r="C51" s="15" t="s">
        <v>56</v>
      </c>
      <c r="D51" t="s">
        <v>58</v>
      </c>
      <c r="E51" t="s">
        <v>55</v>
      </c>
    </row>
    <row r="52" spans="1:5" x14ac:dyDescent="0.25">
      <c r="A52" s="15">
        <v>4</v>
      </c>
      <c r="B52" s="15" t="s">
        <v>56</v>
      </c>
      <c r="C52" s="15" t="s">
        <v>113</v>
      </c>
      <c r="D52" t="s">
        <v>59</v>
      </c>
      <c r="E52" t="s">
        <v>56</v>
      </c>
    </row>
    <row r="53" spans="1:5" x14ac:dyDescent="0.25">
      <c r="A53" s="15">
        <v>5</v>
      </c>
      <c r="B53" s="15" t="s">
        <v>60</v>
      </c>
      <c r="C53" s="15" t="s">
        <v>124</v>
      </c>
      <c r="D53" t="s">
        <v>56</v>
      </c>
      <c r="E53" t="s">
        <v>57</v>
      </c>
    </row>
    <row r="54" spans="1:5" x14ac:dyDescent="0.25">
      <c r="A54" s="15">
        <v>6</v>
      </c>
      <c r="B54" s="15" t="s">
        <v>113</v>
      </c>
      <c r="C54" s="15" t="s">
        <v>125</v>
      </c>
      <c r="D54" t="s">
        <v>60</v>
      </c>
      <c r="E54" t="s">
        <v>58</v>
      </c>
    </row>
    <row r="55" spans="1:5" x14ac:dyDescent="0.25">
      <c r="A55" s="15">
        <v>7</v>
      </c>
      <c r="B55" s="15" t="s">
        <v>114</v>
      </c>
      <c r="C55" s="15" t="s">
        <v>126</v>
      </c>
      <c r="D55" t="s">
        <v>113</v>
      </c>
      <c r="E55" t="s">
        <v>59</v>
      </c>
    </row>
    <row r="56" spans="1:5" x14ac:dyDescent="0.25">
      <c r="A56" s="15">
        <v>8</v>
      </c>
      <c r="B56" s="15" t="s">
        <v>118</v>
      </c>
      <c r="C56" s="15" t="s">
        <v>114</v>
      </c>
      <c r="D56" t="s">
        <v>55</v>
      </c>
      <c r="E56" t="s">
        <v>60</v>
      </c>
    </row>
    <row r="57" spans="1:5" x14ac:dyDescent="0.25">
      <c r="A57" s="15">
        <v>9</v>
      </c>
      <c r="B57" s="15" t="s">
        <v>119</v>
      </c>
      <c r="C57" s="15" t="s">
        <v>118</v>
      </c>
      <c r="D57" t="s">
        <v>114</v>
      </c>
      <c r="E57" t="s">
        <v>61</v>
      </c>
    </row>
    <row r="58" spans="1:5" x14ac:dyDescent="0.25">
      <c r="A58" s="15">
        <v>10</v>
      </c>
      <c r="B58" s="15" t="s">
        <v>120</v>
      </c>
      <c r="C58" s="15" t="s">
        <v>55</v>
      </c>
      <c r="D58" t="s">
        <v>115</v>
      </c>
      <c r="E58" t="s">
        <v>62</v>
      </c>
    </row>
    <row r="59" spans="1:5" x14ac:dyDescent="0.25">
      <c r="A59" s="15"/>
      <c r="C59" t="s">
        <v>123</v>
      </c>
    </row>
    <row r="60" spans="1:5" s="9" customFormat="1" x14ac:dyDescent="0.25">
      <c r="A60" s="16" t="s">
        <v>52</v>
      </c>
      <c r="C60" s="9" t="s">
        <v>123</v>
      </c>
    </row>
    <row r="61" spans="1:5" x14ac:dyDescent="0.25">
      <c r="A61" s="15">
        <v>1</v>
      </c>
      <c r="B61" s="23">
        <v>0.83766471417131272</v>
      </c>
      <c r="C61" s="23">
        <v>1.1858141027063447</v>
      </c>
      <c r="D61">
        <v>1.4734343216553891</v>
      </c>
      <c r="E61">
        <v>1.4734343216553891</v>
      </c>
    </row>
    <row r="62" spans="1:5" x14ac:dyDescent="0.25">
      <c r="A62" s="15">
        <v>2</v>
      </c>
      <c r="B62" s="23">
        <v>0.80233333333333334</v>
      </c>
      <c r="C62" s="23">
        <v>0.79600997506234417</v>
      </c>
      <c r="D62">
        <v>0.94266774110025886</v>
      </c>
      <c r="E62">
        <v>0.94266774110025886</v>
      </c>
    </row>
    <row r="63" spans="1:5" x14ac:dyDescent="0.25">
      <c r="A63" s="15">
        <v>3</v>
      </c>
      <c r="B63" s="23">
        <v>0.79600997506234417</v>
      </c>
      <c r="C63" s="23">
        <v>0.73214904299251871</v>
      </c>
      <c r="D63">
        <v>0.80233333333333334</v>
      </c>
      <c r="E63">
        <v>0.80233333333333334</v>
      </c>
    </row>
    <row r="64" spans="1:5" x14ac:dyDescent="0.25">
      <c r="A64" s="15">
        <v>4</v>
      </c>
      <c r="B64" s="23">
        <v>0.73214904299251871</v>
      </c>
      <c r="C64" s="23">
        <v>0.71396750541261378</v>
      </c>
      <c r="D64">
        <v>0.79600997506234417</v>
      </c>
      <c r="E64">
        <v>0.79600997506234417</v>
      </c>
    </row>
    <row r="65" spans="1:5" x14ac:dyDescent="0.25">
      <c r="A65" s="15">
        <v>5</v>
      </c>
      <c r="B65" s="23">
        <v>0.67249999999999999</v>
      </c>
      <c r="C65" s="23">
        <v>0.49793333333333328</v>
      </c>
      <c r="D65">
        <v>0.73214904299251871</v>
      </c>
      <c r="E65">
        <v>0.73214904299251871</v>
      </c>
    </row>
    <row r="66" spans="1:5" x14ac:dyDescent="0.25">
      <c r="A66" s="15">
        <v>6</v>
      </c>
      <c r="B66" s="23">
        <v>0.51604952373333335</v>
      </c>
      <c r="C66" s="23">
        <v>0.432</v>
      </c>
      <c r="D66">
        <v>0.67249999999999999</v>
      </c>
      <c r="E66">
        <v>0.67249999999999999</v>
      </c>
    </row>
    <row r="67" spans="1:5" x14ac:dyDescent="0.25">
      <c r="A67" s="15">
        <v>7</v>
      </c>
      <c r="B67" s="23">
        <v>0.40779599999999999</v>
      </c>
      <c r="C67" s="23">
        <v>0.41799999999999998</v>
      </c>
      <c r="D67">
        <v>0.51604952373333335</v>
      </c>
      <c r="E67">
        <v>0.51604952373333335</v>
      </c>
    </row>
    <row r="68" spans="1:5" x14ac:dyDescent="0.25">
      <c r="A68" s="15">
        <v>8</v>
      </c>
      <c r="B68" s="23">
        <v>0.35961120000000002</v>
      </c>
      <c r="C68" s="23">
        <v>0.40779599999999999</v>
      </c>
      <c r="D68">
        <v>0.42116507668329173</v>
      </c>
      <c r="E68">
        <v>0.42116507668329173</v>
      </c>
    </row>
    <row r="69" spans="1:5" x14ac:dyDescent="0.25">
      <c r="A69" s="15">
        <v>9</v>
      </c>
      <c r="B69" s="23">
        <v>0.30534061733333334</v>
      </c>
      <c r="C69" s="23">
        <v>0.35961120000000002</v>
      </c>
      <c r="D69">
        <v>0.40779599999999999</v>
      </c>
      <c r="E69">
        <v>0.40779599999999999</v>
      </c>
    </row>
    <row r="70" spans="1:5" x14ac:dyDescent="0.25">
      <c r="A70" s="15">
        <v>10</v>
      </c>
      <c r="B70" s="23">
        <v>0.3046666666666667</v>
      </c>
      <c r="C70" s="23">
        <v>0.32546882668329175</v>
      </c>
      <c r="D70">
        <v>0.38752875000000003</v>
      </c>
      <c r="E70">
        <v>0.38752875000000003</v>
      </c>
    </row>
    <row r="71" spans="1:5" x14ac:dyDescent="0.25">
      <c r="A71" s="5">
        <v>11</v>
      </c>
      <c r="B71" s="24">
        <v>3.4044592845994046</v>
      </c>
      <c r="C71" s="24">
        <v>3.1660578904196015</v>
      </c>
      <c r="D71">
        <v>4.1888785620549749</v>
      </c>
      <c r="E71">
        <v>4.1888785620549749</v>
      </c>
    </row>
    <row r="72" spans="1:5" x14ac:dyDescent="0.25">
      <c r="B72" s="24"/>
      <c r="C72" s="24" t="s">
        <v>123</v>
      </c>
    </row>
    <row r="73" spans="1:5" s="19" customFormat="1" x14ac:dyDescent="0.25">
      <c r="A73" s="18" t="s">
        <v>71</v>
      </c>
      <c r="C73" s="19" t="s">
        <v>123</v>
      </c>
    </row>
    <row r="74" spans="1:5" s="9" customFormat="1" x14ac:dyDescent="0.25">
      <c r="A74" s="16" t="s">
        <v>41</v>
      </c>
      <c r="C74" s="9" t="s">
        <v>123</v>
      </c>
    </row>
    <row r="75" spans="1:5" x14ac:dyDescent="0.25">
      <c r="A75" s="5" t="s">
        <v>14</v>
      </c>
      <c r="B75" s="13">
        <v>2.4893749999999996E-2</v>
      </c>
      <c r="C75" s="13">
        <v>2.4893749999999996E-2</v>
      </c>
      <c r="D75" s="13">
        <v>0.11755475496871104</v>
      </c>
      <c r="E75" s="13">
        <v>0.11755475496871104</v>
      </c>
    </row>
    <row r="76" spans="1:5" x14ac:dyDescent="0.25">
      <c r="A76" s="5" t="s">
        <v>15</v>
      </c>
      <c r="B76" s="13">
        <v>0.65899645983722588</v>
      </c>
      <c r="C76" s="13">
        <v>0.65899645983722588</v>
      </c>
      <c r="D76" s="13">
        <v>0.65899645983722588</v>
      </c>
      <c r="E76" s="13">
        <v>1.1057072931705594</v>
      </c>
    </row>
    <row r="77" spans="1:5" x14ac:dyDescent="0.25">
      <c r="A77" s="5" t="s">
        <v>16</v>
      </c>
      <c r="B77" s="13">
        <v>0</v>
      </c>
      <c r="C77" s="13">
        <v>0</v>
      </c>
      <c r="D77" s="13">
        <v>0.45552801894904449</v>
      </c>
      <c r="E77" s="13">
        <v>0.94679301894904444</v>
      </c>
    </row>
    <row r="78" spans="1:5" x14ac:dyDescent="0.25">
      <c r="A78" s="5" t="s">
        <v>17</v>
      </c>
      <c r="B78" s="13">
        <v>0</v>
      </c>
      <c r="C78" s="13">
        <v>0</v>
      </c>
      <c r="D78" s="13">
        <v>0</v>
      </c>
      <c r="E78" s="13">
        <v>0</v>
      </c>
    </row>
    <row r="79" spans="1:5" x14ac:dyDescent="0.25">
      <c r="A79" s="5" t="s">
        <v>18</v>
      </c>
      <c r="B79" s="13">
        <v>0.10417994</v>
      </c>
      <c r="C79" s="13">
        <v>0.10417994</v>
      </c>
      <c r="D79" s="13">
        <v>0.10417994</v>
      </c>
      <c r="E79" s="13">
        <v>1.0547033275286626</v>
      </c>
    </row>
    <row r="80" spans="1:5" x14ac:dyDescent="0.25">
      <c r="A80" s="5" t="s">
        <v>19</v>
      </c>
      <c r="B80" s="13">
        <v>0.63588228270939995</v>
      </c>
      <c r="C80" s="13">
        <v>0.63588228270939995</v>
      </c>
      <c r="D80" s="13">
        <v>0.63588228270939995</v>
      </c>
      <c r="E80" s="13">
        <v>1.202133903</v>
      </c>
    </row>
    <row r="81" spans="1:5" x14ac:dyDescent="0.25">
      <c r="A81" s="13" t="s">
        <v>20</v>
      </c>
      <c r="B81" s="13">
        <v>1.0511700229426433</v>
      </c>
      <c r="C81" s="13">
        <v>1.0511700229426433</v>
      </c>
      <c r="D81" s="13">
        <v>1.0511700229426433</v>
      </c>
      <c r="E81" s="13">
        <v>1.2361980229426435</v>
      </c>
    </row>
    <row r="82" spans="1:5" x14ac:dyDescent="0.25">
      <c r="A82" s="5" t="s">
        <v>21</v>
      </c>
      <c r="B82" s="13">
        <v>9.5474041666666662E-2</v>
      </c>
      <c r="C82" s="13">
        <v>9.5474041666666662E-2</v>
      </c>
      <c r="D82" s="13">
        <v>9.5474041666666662E-2</v>
      </c>
      <c r="E82" s="13">
        <v>0.32271835111464964</v>
      </c>
    </row>
    <row r="83" spans="1:5" x14ac:dyDescent="0.25">
      <c r="A83" s="5" t="s">
        <v>22</v>
      </c>
      <c r="B83" s="13">
        <v>0.35361924065490308</v>
      </c>
      <c r="C83" s="13">
        <v>0.41192007083767151</v>
      </c>
      <c r="D83" s="13">
        <v>1.1278898302586498</v>
      </c>
      <c r="E83" s="13">
        <v>1.1772229166666672</v>
      </c>
    </row>
    <row r="84" spans="1:5" x14ac:dyDescent="0.25">
      <c r="A84" s="5" t="s">
        <v>23</v>
      </c>
      <c r="B84" s="13">
        <v>1.1620331985518981</v>
      </c>
      <c r="C84" s="13">
        <v>1.1620331985518981</v>
      </c>
      <c r="D84" s="13">
        <v>1.1620331985518981</v>
      </c>
      <c r="E84" s="13">
        <v>1.3447906480975458</v>
      </c>
    </row>
    <row r="85" spans="1:5" x14ac:dyDescent="0.25">
      <c r="A85" s="5" t="s">
        <v>24</v>
      </c>
      <c r="B85" s="13">
        <v>0.15973453333333335</v>
      </c>
      <c r="C85" s="13">
        <v>0.51946122186836519</v>
      </c>
      <c r="D85" s="13">
        <v>0.51946122186836519</v>
      </c>
      <c r="E85" s="13">
        <v>1.2908734044585986</v>
      </c>
    </row>
    <row r="86" spans="1:5" x14ac:dyDescent="0.25">
      <c r="A86" s="5" t="s">
        <v>25</v>
      </c>
      <c r="B86" s="13">
        <v>0</v>
      </c>
      <c r="C86" s="13">
        <v>0</v>
      </c>
      <c r="D86" s="13">
        <v>0</v>
      </c>
      <c r="E86" s="13">
        <v>0</v>
      </c>
    </row>
    <row r="87" spans="1:5" x14ac:dyDescent="0.25">
      <c r="A87" s="5" t="s">
        <v>26</v>
      </c>
      <c r="B87" s="13">
        <v>7.9154033333333346E-2</v>
      </c>
      <c r="C87" s="13">
        <v>7.9154033333333346E-2</v>
      </c>
      <c r="D87" s="13">
        <v>7.9154033333333346E-2</v>
      </c>
      <c r="E87" s="13">
        <v>1.0495776125403691</v>
      </c>
    </row>
    <row r="88" spans="1:5" x14ac:dyDescent="0.25">
      <c r="A88" s="5" t="s">
        <v>27</v>
      </c>
      <c r="B88" s="13">
        <v>0</v>
      </c>
      <c r="C88" s="13">
        <v>0</v>
      </c>
      <c r="D88" s="13">
        <v>0</v>
      </c>
      <c r="E88" s="13">
        <v>0</v>
      </c>
    </row>
    <row r="89" spans="1:5" x14ac:dyDescent="0.25">
      <c r="A89" s="5" t="s">
        <v>28</v>
      </c>
      <c r="B89" s="13">
        <v>0.5233975833333333</v>
      </c>
      <c r="C89" s="13">
        <v>0.5233975833333333</v>
      </c>
      <c r="D89" s="13">
        <v>1.0431432499999997</v>
      </c>
      <c r="E89" s="13">
        <v>0.91639641666666649</v>
      </c>
    </row>
    <row r="90" spans="1:5" x14ac:dyDescent="0.25">
      <c r="A90" s="5" t="s">
        <v>29</v>
      </c>
      <c r="B90" s="13">
        <v>0.92166467980049871</v>
      </c>
      <c r="C90" s="13">
        <v>0.92166467980049871</v>
      </c>
      <c r="D90" s="13">
        <v>0.92166467980049871</v>
      </c>
      <c r="E90" s="13">
        <v>0.92166467980049871</v>
      </c>
    </row>
    <row r="91" spans="1:5" x14ac:dyDescent="0.25">
      <c r="A91" s="5" t="s">
        <v>30</v>
      </c>
      <c r="B91" s="13">
        <v>0.16803061666666663</v>
      </c>
      <c r="C91" s="13">
        <v>0.16803061666666663</v>
      </c>
      <c r="D91" s="13">
        <v>0.16803061666666663</v>
      </c>
      <c r="E91" s="13">
        <v>0.19917499999999999</v>
      </c>
    </row>
    <row r="92" spans="1:5" x14ac:dyDescent="0.25">
      <c r="A92" s="5" t="s">
        <v>31</v>
      </c>
      <c r="B92" s="13">
        <v>1.5983433083956775</v>
      </c>
      <c r="C92" s="13">
        <v>1.2280099750623443</v>
      </c>
      <c r="D92" s="13">
        <v>1.5983433083956775</v>
      </c>
      <c r="E92" s="13">
        <v>1.5983433083956775</v>
      </c>
    </row>
    <row r="93" spans="1:5" x14ac:dyDescent="0.25">
      <c r="A93" s="5" t="s">
        <v>32</v>
      </c>
      <c r="B93" s="13">
        <v>0.65034000000000003</v>
      </c>
      <c r="C93" s="13">
        <v>0.41310666666666668</v>
      </c>
      <c r="D93" s="13">
        <v>0.65034000000000003</v>
      </c>
      <c r="E93" s="13">
        <v>0.93500334164588528</v>
      </c>
    </row>
    <row r="94" spans="1:5" x14ac:dyDescent="0.25">
      <c r="A94" s="5" t="s">
        <v>33</v>
      </c>
      <c r="B94" s="13">
        <v>0.79400000000000004</v>
      </c>
      <c r="C94" s="13">
        <v>0.61943333333333328</v>
      </c>
      <c r="D94" s="13">
        <v>0.79400000000000004</v>
      </c>
      <c r="E94" s="13">
        <v>0.79400000000000004</v>
      </c>
    </row>
    <row r="95" spans="1:5" x14ac:dyDescent="0.25">
      <c r="A95" s="5" t="s">
        <v>34</v>
      </c>
      <c r="B95" s="13">
        <v>0.15766666666666665</v>
      </c>
      <c r="C95" s="13">
        <v>0.41799999999999998</v>
      </c>
      <c r="D95" s="13">
        <v>0.15766666666666665</v>
      </c>
      <c r="E95" s="13">
        <v>0.15766666666666665</v>
      </c>
    </row>
    <row r="96" spans="1:5" x14ac:dyDescent="0.25">
      <c r="C96" t="s">
        <v>123</v>
      </c>
    </row>
    <row r="97" spans="1:5" x14ac:dyDescent="0.25">
      <c r="A97" s="8" t="s">
        <v>42</v>
      </c>
      <c r="B97" s="9"/>
      <c r="C97" s="9" t="s">
        <v>123</v>
      </c>
      <c r="D97" s="9"/>
      <c r="E97" s="9"/>
    </row>
    <row r="98" spans="1:5" x14ac:dyDescent="0.25">
      <c r="A98" s="5" t="s">
        <v>14</v>
      </c>
      <c r="B98" s="13">
        <v>0</v>
      </c>
      <c r="C98" s="13">
        <v>0</v>
      </c>
      <c r="D98" s="13">
        <v>0</v>
      </c>
      <c r="E98" s="13">
        <v>0</v>
      </c>
    </row>
    <row r="99" spans="1:5" x14ac:dyDescent="0.25">
      <c r="A99" s="5" t="s">
        <v>15</v>
      </c>
      <c r="B99" s="13">
        <v>0</v>
      </c>
      <c r="C99" s="13">
        <v>0</v>
      </c>
      <c r="D99" s="13">
        <v>0</v>
      </c>
      <c r="E99" s="13">
        <v>0</v>
      </c>
    </row>
    <row r="100" spans="1:5" x14ac:dyDescent="0.25">
      <c r="A100" s="5" t="s">
        <v>16</v>
      </c>
      <c r="B100" s="13">
        <v>0</v>
      </c>
      <c r="C100" s="13">
        <v>0</v>
      </c>
      <c r="D100" s="13">
        <v>3.7310166666666665E-2</v>
      </c>
      <c r="E100" s="13">
        <v>3.7310166666666665E-2</v>
      </c>
    </row>
    <row r="101" spans="1:5" x14ac:dyDescent="0.25">
      <c r="A101" s="5" t="s">
        <v>17</v>
      </c>
      <c r="B101" s="13">
        <v>0</v>
      </c>
      <c r="C101" s="13">
        <v>0</v>
      </c>
      <c r="D101" s="13">
        <v>0</v>
      </c>
      <c r="E101" s="13">
        <v>0</v>
      </c>
    </row>
    <row r="102" spans="1:5" x14ac:dyDescent="0.25">
      <c r="A102" s="5" t="s">
        <v>18</v>
      </c>
      <c r="B102" s="13">
        <v>1.2191897666666665</v>
      </c>
      <c r="C102" s="13">
        <v>1.2191897666666665</v>
      </c>
      <c r="D102" s="13">
        <v>1.2191897666666665</v>
      </c>
      <c r="E102" s="13">
        <v>0.12386975333333332</v>
      </c>
    </row>
    <row r="103" spans="1:5" x14ac:dyDescent="0.25">
      <c r="A103" s="5" t="s">
        <v>19</v>
      </c>
      <c r="B103" s="13">
        <v>0.3637926105</v>
      </c>
      <c r="C103" s="13">
        <v>0.3637926105</v>
      </c>
      <c r="D103" s="13">
        <v>0.3637926105</v>
      </c>
      <c r="E103" s="13">
        <v>0</v>
      </c>
    </row>
    <row r="104" spans="1:5" x14ac:dyDescent="0.25">
      <c r="A104" s="5" t="s">
        <v>20</v>
      </c>
      <c r="B104" s="13">
        <v>9.3499999999999986E-2</v>
      </c>
      <c r="C104" s="13">
        <v>9.3499999999999986E-2</v>
      </c>
      <c r="D104" s="13">
        <v>9.3499999999999986E-2</v>
      </c>
      <c r="E104" s="13">
        <v>0</v>
      </c>
    </row>
    <row r="105" spans="1:5" x14ac:dyDescent="0.25">
      <c r="A105" s="5" t="s">
        <v>21</v>
      </c>
      <c r="B105" s="13">
        <v>0.79909881944444472</v>
      </c>
      <c r="C105" s="13">
        <v>0.79909881944444472</v>
      </c>
      <c r="D105" s="13">
        <v>0.79909881944444472</v>
      </c>
      <c r="E105" s="13">
        <v>3.1091805555555563E-2</v>
      </c>
    </row>
    <row r="106" spans="1:5" x14ac:dyDescent="0.25">
      <c r="A106" s="5" t="s">
        <v>22</v>
      </c>
      <c r="B106" s="13">
        <v>1.1674413116696382E-2</v>
      </c>
      <c r="C106" s="13">
        <v>1.1674413116696382E-2</v>
      </c>
      <c r="D106" s="13">
        <v>1.1674413116696382E-2</v>
      </c>
      <c r="E106" s="13">
        <v>0</v>
      </c>
    </row>
    <row r="107" spans="1:5" x14ac:dyDescent="0.25">
      <c r="A107" s="5" t="s">
        <v>23</v>
      </c>
      <c r="B107" s="13">
        <v>0.7877567709393184</v>
      </c>
      <c r="C107" s="13">
        <v>0.7877567709393184</v>
      </c>
      <c r="D107" s="13">
        <v>0.7877567709393184</v>
      </c>
      <c r="E107" s="13">
        <v>0.14705917982820729</v>
      </c>
    </row>
    <row r="108" spans="1:5" x14ac:dyDescent="0.25">
      <c r="A108" s="5" t="s">
        <v>24</v>
      </c>
      <c r="B108" s="13">
        <v>1.1483061333333333</v>
      </c>
      <c r="C108" s="13">
        <v>1.5913119444444446</v>
      </c>
      <c r="D108" s="13">
        <v>1.5913119444444446</v>
      </c>
      <c r="E108" s="13">
        <v>0.12436722222222223</v>
      </c>
    </row>
    <row r="109" spans="1:5" x14ac:dyDescent="0.25">
      <c r="A109" s="5" t="s">
        <v>25</v>
      </c>
      <c r="B109" s="13">
        <v>0</v>
      </c>
      <c r="C109" s="13">
        <v>0</v>
      </c>
      <c r="D109" s="13">
        <v>0</v>
      </c>
      <c r="E109" s="13">
        <v>0</v>
      </c>
    </row>
    <row r="110" spans="1:5" x14ac:dyDescent="0.25">
      <c r="A110" s="5" t="s">
        <v>26</v>
      </c>
      <c r="B110" s="13">
        <v>0.26045427222222223</v>
      </c>
      <c r="C110" s="13">
        <v>0.26045427222222223</v>
      </c>
      <c r="D110" s="13">
        <v>0.26045427222222223</v>
      </c>
      <c r="E110" s="13">
        <v>2.4873444444444448E-2</v>
      </c>
    </row>
    <row r="111" spans="1:5" x14ac:dyDescent="0.25">
      <c r="A111" s="5" t="s">
        <v>27</v>
      </c>
      <c r="B111" s="13">
        <v>0</v>
      </c>
      <c r="C111" s="13">
        <v>0</v>
      </c>
      <c r="D111" s="13">
        <v>0</v>
      </c>
      <c r="E111" s="13">
        <v>0</v>
      </c>
    </row>
    <row r="112" spans="1:5" x14ac:dyDescent="0.25">
      <c r="A112" s="5" t="s">
        <v>28</v>
      </c>
      <c r="B112" s="13">
        <v>8.6304166666666654E-2</v>
      </c>
      <c r="C112" s="13">
        <v>8.6304166666666654E-2</v>
      </c>
      <c r="D112" s="13">
        <v>0.11507222222222221</v>
      </c>
      <c r="E112" s="13">
        <v>0.11507222222222221</v>
      </c>
    </row>
    <row r="113" spans="1:5" x14ac:dyDescent="0.25">
      <c r="A113" s="5" t="s">
        <v>29</v>
      </c>
      <c r="B113" s="13">
        <v>0</v>
      </c>
      <c r="C113" s="13">
        <v>0</v>
      </c>
      <c r="D113" s="13">
        <v>0</v>
      </c>
      <c r="E113" s="13">
        <v>0</v>
      </c>
    </row>
    <row r="114" spans="1:5" x14ac:dyDescent="0.25">
      <c r="A114" s="5" t="s">
        <v>30</v>
      </c>
      <c r="B114" s="13">
        <v>6.0650944444444438E-2</v>
      </c>
      <c r="C114" s="13">
        <v>6.0650944444444438E-2</v>
      </c>
      <c r="D114" s="13">
        <v>6.0650944444444438E-2</v>
      </c>
      <c r="E114" s="13">
        <v>0</v>
      </c>
    </row>
    <row r="115" spans="1:5" x14ac:dyDescent="0.25">
      <c r="A115" s="5" t="s">
        <v>31</v>
      </c>
      <c r="B115" s="13">
        <v>0</v>
      </c>
      <c r="C115" s="13">
        <v>0</v>
      </c>
      <c r="D115" s="13">
        <v>0</v>
      </c>
      <c r="E115" s="13">
        <v>0</v>
      </c>
    </row>
    <row r="116" spans="1:5" x14ac:dyDescent="0.25">
      <c r="A116" s="5" t="s">
        <v>32</v>
      </c>
      <c r="B116" s="13">
        <v>0</v>
      </c>
      <c r="C116" s="13">
        <v>0</v>
      </c>
      <c r="D116" s="13">
        <v>0</v>
      </c>
      <c r="E116" s="13">
        <v>0</v>
      </c>
    </row>
    <row r="117" spans="1:5" x14ac:dyDescent="0.25">
      <c r="A117" s="5" t="s">
        <v>33</v>
      </c>
      <c r="B117" s="13">
        <v>0</v>
      </c>
      <c r="C117" s="13">
        <v>0</v>
      </c>
      <c r="D117" s="13">
        <v>0</v>
      </c>
      <c r="E117" s="13">
        <v>0</v>
      </c>
    </row>
    <row r="118" spans="1:5" x14ac:dyDescent="0.25">
      <c r="A118" s="5" t="s">
        <v>34</v>
      </c>
      <c r="B118" s="13">
        <v>0</v>
      </c>
      <c r="C118" s="13">
        <v>0</v>
      </c>
      <c r="D118" s="13">
        <v>0</v>
      </c>
      <c r="E118" s="13">
        <v>0</v>
      </c>
    </row>
    <row r="119" spans="1:5" x14ac:dyDescent="0.25">
      <c r="C119" t="s">
        <v>123</v>
      </c>
      <c r="D119" s="13"/>
      <c r="E119" s="13"/>
    </row>
    <row r="120" spans="1:5" s="9" customFormat="1" x14ac:dyDescent="0.25">
      <c r="A120" s="8" t="s">
        <v>102</v>
      </c>
      <c r="C120" s="9" t="s">
        <v>123</v>
      </c>
      <c r="D120" s="22"/>
      <c r="E120" s="22"/>
    </row>
    <row r="121" spans="1:5" x14ac:dyDescent="0.25">
      <c r="A121" s="5" t="s">
        <v>101</v>
      </c>
      <c r="B121" s="13">
        <v>1.8041666666666668E-3</v>
      </c>
      <c r="C121" s="13">
        <v>1.8041666666666668E-3</v>
      </c>
      <c r="D121" s="13">
        <v>8.6599885279704265E-3</v>
      </c>
      <c r="E121" s="13">
        <v>1.1645636907022796E-2</v>
      </c>
    </row>
    <row r="122" spans="1:5" x14ac:dyDescent="0.25">
      <c r="A122" s="5" t="s">
        <v>85</v>
      </c>
      <c r="B122" s="13">
        <v>0</v>
      </c>
      <c r="C122" s="13">
        <v>0</v>
      </c>
      <c r="D122" s="13">
        <v>0</v>
      </c>
      <c r="E122" s="13">
        <v>1.3087071321695762</v>
      </c>
    </row>
    <row r="123" spans="1:5" x14ac:dyDescent="0.25">
      <c r="A123" s="5" t="s">
        <v>86</v>
      </c>
      <c r="B123" s="13">
        <v>0.89804865861575722</v>
      </c>
      <c r="C123" s="13">
        <v>1.246198047150789</v>
      </c>
      <c r="D123" s="13">
        <v>1.5338182660998334</v>
      </c>
      <c r="E123" s="13">
        <v>1.5338182660998334</v>
      </c>
    </row>
    <row r="124" spans="1:5" x14ac:dyDescent="0.25">
      <c r="A124" s="5" t="s">
        <v>87</v>
      </c>
      <c r="B124" s="13">
        <v>0</v>
      </c>
      <c r="C124" s="13">
        <v>0</v>
      </c>
      <c r="D124" s="13">
        <v>0</v>
      </c>
      <c r="E124" s="13">
        <v>0</v>
      </c>
    </row>
    <row r="125" spans="1:5" x14ac:dyDescent="0.25">
      <c r="A125" s="5" t="s">
        <v>88</v>
      </c>
      <c r="B125" s="13">
        <v>0.5365420823553656</v>
      </c>
      <c r="C125" s="13">
        <v>0.51306208235536555</v>
      </c>
      <c r="D125" s="13">
        <v>0.51306208235536555</v>
      </c>
      <c r="E125" s="13">
        <v>0.51306208235536555</v>
      </c>
    </row>
    <row r="126" spans="1:5" x14ac:dyDescent="0.25">
      <c r="A126" s="5" t="s">
        <v>89</v>
      </c>
      <c r="B126" s="13">
        <v>0.8824997323441397</v>
      </c>
      <c r="C126" s="13">
        <v>0.8824997323441397</v>
      </c>
      <c r="D126" s="13">
        <v>1.2832137323441397</v>
      </c>
      <c r="E126" s="13">
        <v>1.2832137323441397</v>
      </c>
    </row>
    <row r="127" spans="1:5" x14ac:dyDescent="0.25">
      <c r="A127" s="5" t="s">
        <v>90</v>
      </c>
      <c r="B127" s="13">
        <v>1.0134991999999998</v>
      </c>
      <c r="C127" s="13">
        <v>1.0134991999999998</v>
      </c>
      <c r="D127" s="13">
        <v>1.0134991999999998</v>
      </c>
      <c r="E127" s="13">
        <v>1.0134991999999998</v>
      </c>
    </row>
    <row r="128" spans="1:5" x14ac:dyDescent="0.25">
      <c r="A128" s="5" t="s">
        <v>91</v>
      </c>
      <c r="B128" s="13">
        <v>0.50960065249344333</v>
      </c>
      <c r="C128" s="13">
        <v>0.54493465249344342</v>
      </c>
      <c r="D128" s="13">
        <v>0.64063090249344323</v>
      </c>
      <c r="E128" s="13">
        <v>0.64063090249344323</v>
      </c>
    </row>
    <row r="129" spans="1:5" x14ac:dyDescent="0.25">
      <c r="A129" s="5" t="s">
        <v>92</v>
      </c>
      <c r="B129" s="13">
        <v>0.67976029717907094</v>
      </c>
      <c r="C129" s="13">
        <v>0.69560693051240441</v>
      </c>
      <c r="D129" s="13">
        <v>0.70663548051240432</v>
      </c>
      <c r="E129" s="13">
        <v>0.70663548051240432</v>
      </c>
    </row>
    <row r="130" spans="1:5" x14ac:dyDescent="0.25">
      <c r="A130" s="5" t="s">
        <v>93</v>
      </c>
      <c r="B130" s="13">
        <v>0.10077083333333334</v>
      </c>
      <c r="C130" s="13">
        <v>8.4647500000000001E-2</v>
      </c>
      <c r="D130" s="13">
        <v>0.11286333333333333</v>
      </c>
      <c r="E130" s="13">
        <v>0.11286333333333333</v>
      </c>
    </row>
    <row r="131" spans="1:5" x14ac:dyDescent="0.25">
      <c r="A131" s="5" t="s">
        <v>94</v>
      </c>
      <c r="B131" s="13">
        <v>6.5131193413277694E-2</v>
      </c>
      <c r="C131" s="13">
        <v>6.5131193413277694E-2</v>
      </c>
      <c r="D131" s="13">
        <v>6.5131193413277694E-2</v>
      </c>
      <c r="E131" s="13">
        <v>6.5131193413277694E-2</v>
      </c>
    </row>
    <row r="132" spans="1:5" x14ac:dyDescent="0.25">
      <c r="A132" s="5" t="s">
        <v>95</v>
      </c>
      <c r="B132" s="13">
        <v>0.68444667522984537</v>
      </c>
      <c r="C132" s="13">
        <v>0.74274750541261381</v>
      </c>
      <c r="D132" s="13">
        <v>1.4587172648335922</v>
      </c>
      <c r="E132" s="13">
        <v>1.4587172648335922</v>
      </c>
    </row>
    <row r="133" spans="1:5" x14ac:dyDescent="0.25">
      <c r="A133" s="5" t="s">
        <v>96</v>
      </c>
      <c r="B133" s="13">
        <v>0.27244750000000006</v>
      </c>
      <c r="C133" s="13">
        <v>0.27244750000000006</v>
      </c>
      <c r="D133" s="13">
        <v>0.36326333333333333</v>
      </c>
      <c r="E133" s="13">
        <v>0.36326333333333333</v>
      </c>
    </row>
    <row r="134" spans="1:5" x14ac:dyDescent="0.25">
      <c r="A134" s="5" t="s">
        <v>27</v>
      </c>
      <c r="B134" s="13">
        <v>3.7670822942643394E-2</v>
      </c>
      <c r="C134" s="13">
        <v>3.7670822942643394E-2</v>
      </c>
      <c r="D134" s="13">
        <v>3.7670822942643394E-2</v>
      </c>
      <c r="E134" s="13">
        <v>3.7670822942643394E-2</v>
      </c>
    </row>
    <row r="135" spans="1:5" x14ac:dyDescent="0.25">
      <c r="A135" s="5" t="s">
        <v>97</v>
      </c>
      <c r="B135" s="13">
        <v>0</v>
      </c>
      <c r="C135" s="13">
        <v>0</v>
      </c>
      <c r="D135" s="13">
        <v>5.9374999999999983E-2</v>
      </c>
      <c r="E135" s="13">
        <v>5.9374999999999983E-2</v>
      </c>
    </row>
    <row r="136" spans="1:5" x14ac:dyDescent="0.25">
      <c r="A136" s="5" t="s">
        <v>98</v>
      </c>
      <c r="B136" s="13">
        <v>0.15481120412302574</v>
      </c>
      <c r="C136" s="13">
        <v>0.15481120412302574</v>
      </c>
      <c r="D136" s="13">
        <v>0.15661920412302574</v>
      </c>
      <c r="E136" s="13">
        <v>0.15661920412302574</v>
      </c>
    </row>
    <row r="137" spans="1:5" x14ac:dyDescent="0.25">
      <c r="A137" s="5" t="s">
        <v>99</v>
      </c>
      <c r="B137" s="13">
        <v>7.8107780799999971E-2</v>
      </c>
      <c r="C137" s="13">
        <v>7.8107780799999971E-2</v>
      </c>
      <c r="D137" s="13">
        <v>7.8107780799999971E-2</v>
      </c>
      <c r="E137" s="13">
        <v>7.8107780799999971E-2</v>
      </c>
    </row>
    <row r="138" spans="1:5" x14ac:dyDescent="0.25">
      <c r="A138" s="5" t="s">
        <v>100</v>
      </c>
      <c r="B138" s="13">
        <v>2.9836166417290104</v>
      </c>
      <c r="C138" s="13">
        <v>2.5098833083956777</v>
      </c>
      <c r="D138" s="13">
        <v>2.9836166417290104</v>
      </c>
      <c r="E138" s="13">
        <v>3.128629110556941</v>
      </c>
    </row>
  </sheetData>
  <phoneticPr fontId="7" type="noConversion"/>
  <conditionalFormatting sqref="F28:N28 B75 D75:E75">
    <cfRule type="colorScale" priority="67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F29:N29 B76 D76:E76">
    <cfRule type="colorScale" priority="54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F30:N30 B77 D77:E77">
    <cfRule type="colorScale" priority="53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78:E78 B78">
    <cfRule type="colorScale" priority="52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F32:N32 B79 D79:E79">
    <cfRule type="colorScale" priority="51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F33:O33 B80 D80:E80">
    <cfRule type="colorScale" priority="50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A81:B81 F34:XFD34 D81:E81">
    <cfRule type="colorScale" priority="49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F35:N35 B82 D82:E82">
    <cfRule type="colorScale" priority="48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F36:N36 B83 D83:E83">
    <cfRule type="colorScale" priority="47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84:E84 B84">
    <cfRule type="colorScale" priority="46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85:E85 B85">
    <cfRule type="colorScale" priority="45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86:E86 B86">
    <cfRule type="colorScale" priority="44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87:E87 B87">
    <cfRule type="colorScale" priority="43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88:E88 B88">
    <cfRule type="colorScale" priority="42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89:E89 B89">
    <cfRule type="colorScale" priority="41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90:E90 B90">
    <cfRule type="colorScale" priority="40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91:E91 B91">
    <cfRule type="colorScale" priority="39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92:E92 B92">
    <cfRule type="colorScale" priority="38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93:E93 B93">
    <cfRule type="colorScale" priority="37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94:E94 B94">
    <cfRule type="colorScale" priority="36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95:E95 B95">
    <cfRule type="colorScale" priority="35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39:N39 B39">
    <cfRule type="colorScale" priority="34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40:N40 B40">
    <cfRule type="colorScale" priority="33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41:N41 B41">
    <cfRule type="colorScale" priority="32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D42:N42 B42">
    <cfRule type="colorScale" priority="26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75">
    <cfRule type="colorScale" priority="25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76">
    <cfRule type="colorScale" priority="24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77">
    <cfRule type="colorScale" priority="23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78">
    <cfRule type="colorScale" priority="22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79">
    <cfRule type="colorScale" priority="21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0">
    <cfRule type="colorScale" priority="20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1">
    <cfRule type="colorScale" priority="19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2">
    <cfRule type="colorScale" priority="18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3">
    <cfRule type="colorScale" priority="17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4">
    <cfRule type="colorScale" priority="16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5">
    <cfRule type="colorScale" priority="15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6">
    <cfRule type="colorScale" priority="14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7">
    <cfRule type="colorScale" priority="13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8">
    <cfRule type="colorScale" priority="12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89">
    <cfRule type="colorScale" priority="11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90">
    <cfRule type="colorScale" priority="10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91">
    <cfRule type="colorScale" priority="9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92">
    <cfRule type="colorScale" priority="8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93">
    <cfRule type="colorScale" priority="7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94">
    <cfRule type="colorScale" priority="6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95">
    <cfRule type="colorScale" priority="5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39">
    <cfRule type="colorScale" priority="4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40">
    <cfRule type="colorScale" priority="3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41">
    <cfRule type="colorScale" priority="2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C42">
    <cfRule type="colorScale" priority="1">
      <colorScale>
        <cfvo type="min"/>
        <cfvo type="percentile" val="50"/>
        <cfvo type="max"/>
        <color rgb="FF8CD29E"/>
        <color theme="0"/>
        <color rgb="FFFF9999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719C4-9708-407E-BD8E-6B98E74249F6}">
  <dimension ref="A1:S97"/>
  <sheetViews>
    <sheetView workbookViewId="0">
      <selection activeCell="H35" sqref="H35"/>
    </sheetView>
  </sheetViews>
  <sheetFormatPr baseColWidth="10" defaultRowHeight="15" x14ac:dyDescent="0.25"/>
  <cols>
    <col min="1" max="1" width="31" style="5" customWidth="1"/>
    <col min="2" max="5" width="30.7109375" customWidth="1"/>
  </cols>
  <sheetData>
    <row r="1" spans="1:19" s="29" customFormat="1" ht="18.75" x14ac:dyDescent="0.3">
      <c r="A1" s="28" t="str">
        <f>Resultat!A1</f>
        <v>Nom raccourci du projet</v>
      </c>
      <c r="B1" s="20" t="str">
        <f>Resultat!B1</f>
        <v>Projet 1</v>
      </c>
      <c r="C1" s="20" t="str">
        <f>Resultat!C1</f>
        <v>Projet 2</v>
      </c>
      <c r="D1" s="20" t="str">
        <f>Resultat!D1</f>
        <v>Projet 3</v>
      </c>
      <c r="E1" s="20" t="str">
        <f>Resultat!E1</f>
        <v>Projet 4</v>
      </c>
    </row>
    <row r="2" spans="1:19" x14ac:dyDescent="0.25">
      <c r="A2" s="31" t="s">
        <v>80</v>
      </c>
      <c r="B2">
        <f>Resultat!B7/B15</f>
        <v>0.76218193084750208</v>
      </c>
      <c r="C2">
        <f>Resultat!C7/C15</f>
        <v>0.75352702964239371</v>
      </c>
      <c r="D2">
        <f>Resultat!D7/D15</f>
        <v>0.94582891908751954</v>
      </c>
      <c r="E2">
        <f>Resultat!E7/E15</f>
        <v>1.2376543209876543</v>
      </c>
    </row>
    <row r="3" spans="1:19" x14ac:dyDescent="0.25">
      <c r="A3" s="31" t="s">
        <v>81</v>
      </c>
      <c r="B3">
        <f>Resultat!B8/B16</f>
        <v>1.8666044735768601</v>
      </c>
      <c r="C3">
        <f>Resultat!C8/C16</f>
        <v>4.4051274336067561</v>
      </c>
      <c r="D3">
        <f>Resultat!D8/D16</f>
        <v>1.8666044735768601</v>
      </c>
      <c r="E3">
        <f>Resultat!E8/E16</f>
        <v>1.3333333333333333</v>
      </c>
    </row>
    <row r="4" spans="1:19" x14ac:dyDescent="0.25">
      <c r="A4" s="5" t="s">
        <v>82</v>
      </c>
      <c r="B4">
        <f>Resultat!B9/B17</f>
        <v>0.92006907510221603</v>
      </c>
      <c r="C4">
        <f>Resultat!C9/C17</f>
        <v>1.6669966253939277</v>
      </c>
      <c r="D4">
        <f>Resultat!D9/D17</f>
        <v>1.0774620732230724</v>
      </c>
      <c r="E4">
        <f>Resultat!E9/E17</f>
        <v>1.1013457841252403</v>
      </c>
    </row>
    <row r="5" spans="1:19" x14ac:dyDescent="0.25">
      <c r="A5" s="31" t="s">
        <v>79</v>
      </c>
      <c r="B5">
        <f>Resultat!B10/B17</f>
        <v>0</v>
      </c>
      <c r="C5">
        <f>Resultat!C10/C17</f>
        <v>0</v>
      </c>
      <c r="D5">
        <f>Resultat!D10/D17</f>
        <v>0</v>
      </c>
      <c r="E5">
        <f>Resultat!E10/E17</f>
        <v>7.3423052275016026E-2</v>
      </c>
    </row>
    <row r="6" spans="1:19" x14ac:dyDescent="0.25">
      <c r="A6" s="5" t="s">
        <v>83</v>
      </c>
      <c r="B6">
        <f>Resultat!B11/MIN(Resultat!$B11:$O11)</f>
        <v>0.90466255367354631</v>
      </c>
      <c r="C6">
        <f>Resultat!C11/MIN(Resultat!$B11:$O11)</f>
        <v>0.98762536526001454</v>
      </c>
      <c r="D6">
        <f>Resultat!D11/MIN(Resultat!$B11:$O11)</f>
        <v>1</v>
      </c>
      <c r="E6">
        <f>Resultat!E11/MIN(Resultat!$B11:$O11)</f>
        <v>0.18727251314917856</v>
      </c>
    </row>
    <row r="7" spans="1:19" x14ac:dyDescent="0.25">
      <c r="A7" s="6" t="s">
        <v>77</v>
      </c>
      <c r="B7">
        <f>Resultat!B12/Resultat!$B12</f>
        <v>1</v>
      </c>
      <c r="C7">
        <f>Resultat!C12/Resultat!$B12</f>
        <v>0</v>
      </c>
      <c r="D7">
        <f>Resultat!D12/Resultat!$B12</f>
        <v>1</v>
      </c>
      <c r="E7">
        <f>Resultat!E12/Resultat!$B12</f>
        <v>2.5000000000000001E-4</v>
      </c>
    </row>
    <row r="8" spans="1:19" x14ac:dyDescent="0.25">
      <c r="A8" s="5" t="s">
        <v>11</v>
      </c>
      <c r="B8">
        <f>Resultat!B13/MAX(Resultat!$B13:$O13)</f>
        <v>0.92552366175329726</v>
      </c>
      <c r="C8">
        <f>Resultat!C13/MAX(Resultat!$B13:$O13)</f>
        <v>1</v>
      </c>
      <c r="D8">
        <f>Resultat!D13/MAX(Resultat!$B13:$O13)</f>
        <v>0.92552366175329726</v>
      </c>
      <c r="E8">
        <f>Resultat!E13/MAX(Resultat!$B13:$O13)</f>
        <v>0</v>
      </c>
    </row>
    <row r="9" spans="1:19" s="9" customFormat="1" x14ac:dyDescent="0.25">
      <c r="A9" s="5" t="s">
        <v>84</v>
      </c>
      <c r="B9">
        <f>Resultat!B14/MAX(Resultat!$B14:$O14)</f>
        <v>1</v>
      </c>
      <c r="C9">
        <f>Resultat!C14/MAX(Resultat!$B14:$O14)</f>
        <v>1</v>
      </c>
      <c r="D9">
        <f>Resultat!D14/MAX(Resultat!$B14:$O14)</f>
        <v>1</v>
      </c>
      <c r="E9">
        <f>Resultat!E14/MAX(Resultat!$B14:$O14)</f>
        <v>1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27" customFormat="1" x14ac:dyDescent="0.25">
      <c r="A10" s="25"/>
      <c r="B10" s="26"/>
    </row>
    <row r="11" spans="1:19" x14ac:dyDescent="0.25">
      <c r="A11" s="15"/>
      <c r="B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9" x14ac:dyDescent="0.25">
      <c r="A12" s="15"/>
      <c r="B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9" x14ac:dyDescent="0.25">
      <c r="A13" s="15"/>
      <c r="B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9" s="9" customFormat="1" x14ac:dyDescent="0.25">
      <c r="A14" s="16" t="s">
        <v>110</v>
      </c>
    </row>
    <row r="15" spans="1:19" x14ac:dyDescent="0.25">
      <c r="A15" s="31" t="s">
        <v>80</v>
      </c>
      <c r="B15" s="13">
        <f>Resultat!B45</f>
        <v>11.990024937655861</v>
      </c>
      <c r="C15" s="13">
        <f>Resultat!C45</f>
        <v>11.990024937655861</v>
      </c>
      <c r="D15" s="13">
        <f>Resultat!D45</f>
        <v>11.990024937655861</v>
      </c>
      <c r="E15" s="13">
        <f>Resultat!E45</f>
        <v>12.119700748129675</v>
      </c>
      <c r="F15" s="13"/>
      <c r="G15" s="13"/>
      <c r="H15" s="13"/>
      <c r="I15" s="13"/>
      <c r="J15" s="13"/>
      <c r="K15" s="13"/>
      <c r="L15" s="13"/>
      <c r="M15" s="13"/>
      <c r="N15" s="13"/>
    </row>
    <row r="16" spans="1:19" x14ac:dyDescent="0.25">
      <c r="A16" s="31" t="s">
        <v>81</v>
      </c>
      <c r="B16" s="13">
        <f>Resultat!B46</f>
        <v>2</v>
      </c>
      <c r="C16" s="13">
        <f>Resultat!C46</f>
        <v>4</v>
      </c>
      <c r="D16" s="13">
        <f>Resultat!D46</f>
        <v>2</v>
      </c>
      <c r="E16" s="13">
        <f>Resultat!E46</f>
        <v>1.5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4" s="13" customFormat="1" x14ac:dyDescent="0.25">
      <c r="A17" s="5" t="s">
        <v>82</v>
      </c>
      <c r="B17" s="13">
        <f>Resultat!B45+Resultat!B46</f>
        <v>13.990024937655861</v>
      </c>
      <c r="C17" s="13">
        <f>Resultat!C45+Resultat!C46</f>
        <v>15.990024937655861</v>
      </c>
      <c r="D17" s="13">
        <f>Resultat!D45+Resultat!D46</f>
        <v>13.990024937655861</v>
      </c>
      <c r="E17" s="13">
        <f>Resultat!E45+Resultat!E46</f>
        <v>13.619700748129675</v>
      </c>
    </row>
    <row r="18" spans="1:14" x14ac:dyDescent="0.25">
      <c r="A18" s="6" t="s">
        <v>77</v>
      </c>
      <c r="B18" t="s">
        <v>111</v>
      </c>
      <c r="C18" t="s">
        <v>111</v>
      </c>
      <c r="D18" t="s">
        <v>111</v>
      </c>
      <c r="E18" t="s">
        <v>111</v>
      </c>
    </row>
    <row r="19" spans="1:14" s="9" customFormat="1" x14ac:dyDescent="0.25">
      <c r="A19" s="5" t="s">
        <v>11</v>
      </c>
      <c r="B19" t="s">
        <v>111</v>
      </c>
      <c r="C19" t="s">
        <v>111</v>
      </c>
      <c r="D19" t="s">
        <v>111</v>
      </c>
      <c r="E19" t="s">
        <v>111</v>
      </c>
    </row>
    <row r="20" spans="1:14" x14ac:dyDescent="0.25">
      <c r="A20" s="5" t="s">
        <v>84</v>
      </c>
      <c r="B20" s="13" t="s">
        <v>112</v>
      </c>
      <c r="C20" s="13" t="s">
        <v>112</v>
      </c>
      <c r="D20" s="13" t="s">
        <v>112</v>
      </c>
      <c r="E20" s="13" t="s">
        <v>112</v>
      </c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3" spans="1:14" s="9" customFormat="1" x14ac:dyDescent="0.25">
      <c r="A23" s="8"/>
      <c r="B23" s="22"/>
    </row>
    <row r="24" spans="1:14" x14ac:dyDescent="0.25">
      <c r="B24" s="13"/>
    </row>
    <row r="25" spans="1:14" x14ac:dyDescent="0.25">
      <c r="B25" s="14"/>
    </row>
    <row r="27" spans="1:14" s="9" customFormat="1" x14ac:dyDescent="0.25">
      <c r="A27" s="16"/>
    </row>
    <row r="28" spans="1:14" x14ac:dyDescent="0.25">
      <c r="A28" s="15"/>
      <c r="B28" s="15"/>
    </row>
    <row r="29" spans="1:14" x14ac:dyDescent="0.25">
      <c r="A29" s="15"/>
      <c r="B29" s="15"/>
    </row>
    <row r="30" spans="1:14" x14ac:dyDescent="0.25">
      <c r="A30" s="15"/>
      <c r="B30" s="15"/>
    </row>
    <row r="31" spans="1:14" x14ac:dyDescent="0.25">
      <c r="A31" s="15"/>
      <c r="B31" s="15"/>
    </row>
    <row r="32" spans="1:14" x14ac:dyDescent="0.25">
      <c r="A32" s="15"/>
      <c r="B32" s="15"/>
    </row>
    <row r="33" spans="1:2" x14ac:dyDescent="0.25">
      <c r="A33" s="15"/>
      <c r="B33" s="15"/>
    </row>
    <row r="34" spans="1:2" x14ac:dyDescent="0.25">
      <c r="A34" s="15"/>
      <c r="B34" s="15"/>
    </row>
    <row r="35" spans="1:2" x14ac:dyDescent="0.25">
      <c r="A35" s="15"/>
      <c r="B35" s="15"/>
    </row>
    <row r="36" spans="1:2" x14ac:dyDescent="0.25">
      <c r="A36" s="15"/>
      <c r="B36" s="15"/>
    </row>
    <row r="37" spans="1:2" x14ac:dyDescent="0.25">
      <c r="A37" s="15"/>
      <c r="B37" s="15"/>
    </row>
    <row r="38" spans="1:2" x14ac:dyDescent="0.25">
      <c r="A38" s="15"/>
    </row>
    <row r="39" spans="1:2" s="9" customFormat="1" x14ac:dyDescent="0.25">
      <c r="A39" s="16"/>
    </row>
    <row r="40" spans="1:2" x14ac:dyDescent="0.25">
      <c r="A40" s="15"/>
      <c r="B40" s="23"/>
    </row>
    <row r="41" spans="1:2" x14ac:dyDescent="0.25">
      <c r="A41" s="15"/>
      <c r="B41" s="23"/>
    </row>
    <row r="42" spans="1:2" x14ac:dyDescent="0.25">
      <c r="A42" s="15"/>
      <c r="B42" s="23"/>
    </row>
    <row r="43" spans="1:2" x14ac:dyDescent="0.25">
      <c r="A43" s="15"/>
      <c r="B43" s="23"/>
    </row>
    <row r="44" spans="1:2" x14ac:dyDescent="0.25">
      <c r="A44" s="15"/>
      <c r="B44" s="23"/>
    </row>
    <row r="45" spans="1:2" x14ac:dyDescent="0.25">
      <c r="A45" s="15"/>
      <c r="B45" s="23"/>
    </row>
    <row r="46" spans="1:2" x14ac:dyDescent="0.25">
      <c r="A46" s="15"/>
      <c r="B46" s="23"/>
    </row>
    <row r="47" spans="1:2" x14ac:dyDescent="0.25">
      <c r="A47" s="15"/>
      <c r="B47" s="23"/>
    </row>
    <row r="48" spans="1:2" x14ac:dyDescent="0.25">
      <c r="A48" s="15"/>
      <c r="B48" s="23"/>
    </row>
    <row r="49" spans="1:5" x14ac:dyDescent="0.25">
      <c r="A49" s="15"/>
      <c r="B49" s="23"/>
    </row>
    <row r="50" spans="1:5" x14ac:dyDescent="0.25">
      <c r="B50" s="24"/>
    </row>
    <row r="51" spans="1:5" x14ac:dyDescent="0.25">
      <c r="B51" s="24"/>
    </row>
    <row r="52" spans="1:5" s="19" customFormat="1" x14ac:dyDescent="0.25">
      <c r="A52" s="18"/>
    </row>
    <row r="53" spans="1:5" s="9" customFormat="1" x14ac:dyDescent="0.25">
      <c r="A53" s="16"/>
    </row>
    <row r="54" spans="1:5" x14ac:dyDescent="0.25">
      <c r="B54" s="13"/>
      <c r="C54" s="13"/>
      <c r="D54" s="13"/>
      <c r="E54" s="13"/>
    </row>
    <row r="55" spans="1:5" x14ac:dyDescent="0.25">
      <c r="B55" s="13"/>
      <c r="C55" s="13"/>
      <c r="D55" s="13"/>
      <c r="E55" s="13"/>
    </row>
    <row r="56" spans="1:5" x14ac:dyDescent="0.25">
      <c r="B56" s="13"/>
      <c r="C56" s="13"/>
      <c r="D56" s="13"/>
      <c r="E56" s="13"/>
    </row>
    <row r="57" spans="1:5" x14ac:dyDescent="0.25">
      <c r="B57" s="13"/>
      <c r="C57" s="13"/>
      <c r="D57" s="13"/>
      <c r="E57" s="13"/>
    </row>
    <row r="58" spans="1:5" x14ac:dyDescent="0.25">
      <c r="B58" s="13"/>
      <c r="C58" s="13"/>
      <c r="D58" s="13"/>
      <c r="E58" s="13"/>
    </row>
    <row r="59" spans="1:5" x14ac:dyDescent="0.25">
      <c r="B59" s="13"/>
      <c r="C59" s="13"/>
      <c r="D59" s="13"/>
      <c r="E59" s="13"/>
    </row>
    <row r="60" spans="1:5" x14ac:dyDescent="0.25">
      <c r="A60" s="13"/>
      <c r="B60" s="13"/>
      <c r="C60" s="13"/>
      <c r="D60" s="13"/>
      <c r="E60" s="13"/>
    </row>
    <row r="61" spans="1:5" x14ac:dyDescent="0.25">
      <c r="B61" s="13"/>
      <c r="C61" s="13"/>
      <c r="D61" s="13"/>
      <c r="E61" s="13"/>
    </row>
    <row r="62" spans="1:5" x14ac:dyDescent="0.25">
      <c r="B62" s="13"/>
      <c r="C62" s="13"/>
      <c r="D62" s="13"/>
      <c r="E62" s="13"/>
    </row>
    <row r="63" spans="1:5" x14ac:dyDescent="0.25">
      <c r="B63" s="13"/>
      <c r="C63" s="13"/>
      <c r="D63" s="13"/>
      <c r="E63" s="13"/>
    </row>
    <row r="64" spans="1:5" x14ac:dyDescent="0.25">
      <c r="B64" s="13"/>
      <c r="C64" s="13"/>
      <c r="D64" s="13"/>
      <c r="E64" s="13"/>
    </row>
    <row r="65" spans="1:5" x14ac:dyDescent="0.25">
      <c r="B65" s="13"/>
      <c r="C65" s="13"/>
      <c r="D65" s="13"/>
      <c r="E65" s="13"/>
    </row>
    <row r="66" spans="1:5" x14ac:dyDescent="0.25">
      <c r="B66" s="13"/>
      <c r="C66" s="13"/>
      <c r="D66" s="13"/>
      <c r="E66" s="13"/>
    </row>
    <row r="67" spans="1:5" x14ac:dyDescent="0.25">
      <c r="B67" s="13"/>
      <c r="C67" s="13"/>
      <c r="D67" s="13"/>
      <c r="E67" s="13"/>
    </row>
    <row r="68" spans="1:5" x14ac:dyDescent="0.25">
      <c r="B68" s="13"/>
      <c r="C68" s="13"/>
      <c r="D68" s="13"/>
      <c r="E68" s="13"/>
    </row>
    <row r="69" spans="1:5" x14ac:dyDescent="0.25">
      <c r="B69" s="13"/>
      <c r="C69" s="13"/>
      <c r="D69" s="13"/>
      <c r="E69" s="13"/>
    </row>
    <row r="70" spans="1:5" x14ac:dyDescent="0.25">
      <c r="B70" s="13"/>
      <c r="C70" s="13"/>
      <c r="D70" s="13"/>
      <c r="E70" s="13"/>
    </row>
    <row r="71" spans="1:5" x14ac:dyDescent="0.25">
      <c r="B71" s="13"/>
      <c r="C71" s="13"/>
      <c r="D71" s="13"/>
      <c r="E71" s="13"/>
    </row>
    <row r="72" spans="1:5" x14ac:dyDescent="0.25">
      <c r="B72" s="13"/>
      <c r="C72" s="13"/>
      <c r="D72" s="13"/>
      <c r="E72" s="13"/>
    </row>
    <row r="73" spans="1:5" x14ac:dyDescent="0.25">
      <c r="B73" s="13"/>
      <c r="C73" s="13"/>
      <c r="D73" s="13"/>
      <c r="E73" s="13"/>
    </row>
    <row r="74" spans="1:5" x14ac:dyDescent="0.25">
      <c r="B74" s="13"/>
      <c r="C74" s="13"/>
      <c r="D74" s="13"/>
      <c r="E74" s="13"/>
    </row>
    <row r="76" spans="1:5" x14ac:dyDescent="0.25">
      <c r="A76" s="8"/>
      <c r="C76" s="9"/>
      <c r="D76" s="9"/>
      <c r="E76" s="9"/>
    </row>
    <row r="77" spans="1:5" x14ac:dyDescent="0.25">
      <c r="B77" s="13"/>
    </row>
    <row r="78" spans="1:5" x14ac:dyDescent="0.25">
      <c r="B78" s="13"/>
    </row>
    <row r="79" spans="1:5" x14ac:dyDescent="0.25">
      <c r="B79" s="13"/>
    </row>
    <row r="80" spans="1:5" x14ac:dyDescent="0.25">
      <c r="B80" s="13"/>
    </row>
    <row r="81" spans="2:2" x14ac:dyDescent="0.25">
      <c r="B81" s="13"/>
    </row>
    <row r="82" spans="2:2" x14ac:dyDescent="0.25">
      <c r="B82" s="13"/>
    </row>
    <row r="83" spans="2:2" x14ac:dyDescent="0.25">
      <c r="B83" s="13"/>
    </row>
    <row r="84" spans="2:2" x14ac:dyDescent="0.25">
      <c r="B84" s="13"/>
    </row>
    <row r="85" spans="2:2" x14ac:dyDescent="0.25">
      <c r="B85" s="13"/>
    </row>
    <row r="86" spans="2:2" x14ac:dyDescent="0.25">
      <c r="B86" s="13"/>
    </row>
    <row r="87" spans="2:2" x14ac:dyDescent="0.25">
      <c r="B87" s="13"/>
    </row>
    <row r="88" spans="2:2" x14ac:dyDescent="0.25">
      <c r="B88" s="13"/>
    </row>
    <row r="89" spans="2:2" x14ac:dyDescent="0.25">
      <c r="B89" s="13"/>
    </row>
    <row r="90" spans="2:2" x14ac:dyDescent="0.25">
      <c r="B90" s="13"/>
    </row>
    <row r="91" spans="2:2" x14ac:dyDescent="0.25">
      <c r="B91" s="13"/>
    </row>
    <row r="92" spans="2:2" x14ac:dyDescent="0.25">
      <c r="B92" s="13"/>
    </row>
    <row r="93" spans="2:2" x14ac:dyDescent="0.25">
      <c r="B93" s="13"/>
    </row>
    <row r="94" spans="2:2" x14ac:dyDescent="0.25">
      <c r="B94" s="13"/>
    </row>
    <row r="95" spans="2:2" x14ac:dyDescent="0.25">
      <c r="B95" s="13"/>
    </row>
    <row r="96" spans="2:2" x14ac:dyDescent="0.25">
      <c r="B96" s="13"/>
    </row>
    <row r="97" spans="2:2" x14ac:dyDescent="0.25">
      <c r="B97" s="13"/>
    </row>
  </sheetData>
  <conditionalFormatting sqref="B54:E54 F11:N11">
    <cfRule type="colorScale" priority="25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55:E55 F12:N12">
    <cfRule type="colorScale" priority="24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56:E56 F13:N13">
    <cfRule type="colorScale" priority="23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57:E57">
    <cfRule type="colorScale" priority="22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58:E58 F15:N15">
    <cfRule type="colorScale" priority="21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59:E59 F16:O16">
    <cfRule type="colorScale" priority="20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A60:E60 F17:XFD17">
    <cfRule type="colorScale" priority="19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61:E61">
    <cfRule type="colorScale" priority="18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62:E62">
    <cfRule type="colorScale" priority="17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63:E63">
    <cfRule type="colorScale" priority="16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64:E64">
    <cfRule type="colorScale" priority="15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65:E65">
    <cfRule type="colorScale" priority="14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66:E66">
    <cfRule type="colorScale" priority="13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67:E67">
    <cfRule type="colorScale" priority="12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68:E68">
    <cfRule type="colorScale" priority="11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69:E69">
    <cfRule type="colorScale" priority="10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70:E70">
    <cfRule type="colorScale" priority="9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71:E71">
    <cfRule type="colorScale" priority="8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72:E72">
    <cfRule type="colorScale" priority="7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73:E73">
    <cfRule type="colorScale" priority="6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74:E74">
    <cfRule type="colorScale" priority="5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20:N20">
    <cfRule type="colorScale" priority="4">
      <colorScale>
        <cfvo type="min"/>
        <cfvo type="percentile" val="50"/>
        <cfvo type="max"/>
        <color rgb="FF8CD29E"/>
        <color theme="0"/>
        <color rgb="FFFF9999"/>
      </colorScale>
    </cfRule>
  </conditionalFormatting>
  <conditionalFormatting sqref="B21:N21">
    <cfRule type="colorScale" priority="1">
      <colorScale>
        <cfvo type="min"/>
        <cfvo type="percentile" val="50"/>
        <cfvo type="max"/>
        <color rgb="FF8CD29E"/>
        <color theme="0"/>
        <color rgb="FFFF9999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5DFD-7E21-4C75-AD22-0BE893E31AC9}">
  <sheetPr codeName="Feuil2">
    <pageSetUpPr fitToPage="1"/>
  </sheetPr>
  <dimension ref="A1:G29"/>
  <sheetViews>
    <sheetView zoomScale="80" zoomScaleNormal="80" workbookViewId="0">
      <selection activeCell="B8" sqref="B8"/>
    </sheetView>
  </sheetViews>
  <sheetFormatPr baseColWidth="10" defaultRowHeight="15" x14ac:dyDescent="0.25"/>
  <cols>
    <col min="1" max="1" width="56.140625" style="1" customWidth="1"/>
    <col min="2" max="5" width="24.140625" style="1" customWidth="1"/>
    <col min="6" max="6" width="13.28515625" style="1" customWidth="1"/>
    <col min="7" max="16384" width="11.42578125" style="1"/>
  </cols>
  <sheetData>
    <row r="1" spans="1:6" ht="36.75" customHeight="1" x14ac:dyDescent="0.25">
      <c r="A1" s="57" t="s">
        <v>108</v>
      </c>
      <c r="B1" s="57"/>
      <c r="C1" s="57"/>
      <c r="D1" s="57"/>
      <c r="E1" s="57"/>
      <c r="F1" s="57"/>
    </row>
    <row r="2" spans="1:6" ht="36.75" customHeight="1" x14ac:dyDescent="0.25">
      <c r="A2" s="57"/>
      <c r="B2" s="57"/>
      <c r="C2" s="57"/>
      <c r="D2" s="57"/>
      <c r="E2" s="57"/>
      <c r="F2" s="57"/>
    </row>
    <row r="3" spans="1:6" ht="9.75" customHeight="1" x14ac:dyDescent="0.4">
      <c r="B3" s="17"/>
      <c r="C3" s="17"/>
      <c r="D3" s="17"/>
      <c r="E3" s="17"/>
      <c r="F3" s="17"/>
    </row>
    <row r="4" spans="1:6" ht="36.75" customHeight="1" x14ac:dyDescent="0.4">
      <c r="B4" s="45"/>
      <c r="C4" s="45" t="s">
        <v>109</v>
      </c>
      <c r="E4" s="58">
        <f ca="1">TODAY()</f>
        <v>45761</v>
      </c>
      <c r="F4" s="58"/>
    </row>
    <row r="5" spans="1:6" ht="36.75" customHeight="1" x14ac:dyDescent="0.4">
      <c r="B5" s="45"/>
      <c r="C5" s="17"/>
      <c r="D5" s="45"/>
      <c r="F5" s="17"/>
    </row>
    <row r="6" spans="1:6" s="33" customFormat="1" ht="18.75" x14ac:dyDescent="0.3">
      <c r="A6" s="32" t="str">
        <f>Resultat!A1</f>
        <v>Nom raccourci du projet</v>
      </c>
      <c r="B6" s="38" t="str">
        <f>Resultat!B1</f>
        <v>Projet 1</v>
      </c>
      <c r="C6" s="38" t="str">
        <f>Resultat!C1</f>
        <v>Projet 2</v>
      </c>
      <c r="D6" s="38" t="str">
        <f>Resultat!D1</f>
        <v>Projet 3</v>
      </c>
      <c r="E6" s="38" t="str">
        <f>Resultat!E1</f>
        <v>Projet 4</v>
      </c>
    </row>
    <row r="7" spans="1:6" x14ac:dyDescent="0.25">
      <c r="A7" s="34" t="str">
        <f>Resultat!A2</f>
        <v>Nom du fichier</v>
      </c>
      <c r="B7" s="38" t="str">
        <f>Resultat!B2</f>
        <v>Test_comp_SIMPLIBAT_v2.0.xlsx</v>
      </c>
      <c r="C7" s="38" t="str">
        <f>Resultat!C2</f>
        <v>Test_comp_SIMPLIBAT_v2.0.xlsx</v>
      </c>
      <c r="D7" s="38" t="str">
        <f>Resultat!D2</f>
        <v>Test_comp_SIMPLIBAT_v2.0.xlsx</v>
      </c>
      <c r="E7" s="38" t="str">
        <f>Resultat!E2</f>
        <v>Comparaison_v1.xlsx</v>
      </c>
    </row>
    <row r="8" spans="1:6" x14ac:dyDescent="0.25">
      <c r="A8" s="34" t="str">
        <f>Resultat!A3</f>
        <v>Nom du projet</v>
      </c>
      <c r="B8" s="38" t="str">
        <f>Resultat!B3</f>
        <v>EXEMPLE1</v>
      </c>
      <c r="C8" s="38" t="str">
        <f>Resultat!C3</f>
        <v>EXEMPLE2</v>
      </c>
      <c r="D8" s="38" t="str">
        <f>Resultat!D3</f>
        <v>EXEMPLE3</v>
      </c>
      <c r="E8" s="38" t="str">
        <f>Resultat!E3</f>
        <v>EXEMPLE4</v>
      </c>
    </row>
    <row r="9" spans="1:6" ht="15.75" thickBot="1" x14ac:dyDescent="0.3">
      <c r="A9" s="41" t="str">
        <f>Resultat!A4</f>
        <v>Date du projet</v>
      </c>
      <c r="B9" s="42">
        <f>Resultat!B4</f>
        <v>45700</v>
      </c>
      <c r="C9" s="42">
        <f>Resultat!C4</f>
        <v>45700</v>
      </c>
      <c r="D9" s="42">
        <f>Resultat!D4</f>
        <v>45700</v>
      </c>
      <c r="E9" s="42">
        <f>Resultat!E4</f>
        <v>45693</v>
      </c>
    </row>
    <row r="10" spans="1:6" x14ac:dyDescent="0.25">
      <c r="A10" s="34"/>
      <c r="B10" s="40"/>
      <c r="C10" s="35"/>
      <c r="D10" s="35"/>
      <c r="E10" s="35"/>
    </row>
    <row r="11" spans="1:6" x14ac:dyDescent="0.25">
      <c r="A11" s="34" t="str">
        <f>Resultat!A6</f>
        <v>Résultats principaux</v>
      </c>
      <c r="B11" s="40"/>
      <c r="C11" s="35"/>
      <c r="D11" s="35"/>
      <c r="E11" s="35"/>
    </row>
    <row r="12" spans="1:6" s="35" customFormat="1" x14ac:dyDescent="0.25">
      <c r="A12" s="43" t="str">
        <f>Resultat!A7</f>
        <v>Impact construction</v>
      </c>
      <c r="B12" s="44">
        <f>Resultat!B7</f>
        <v>9.1385803578922449</v>
      </c>
      <c r="C12" s="44">
        <f>Resultat!C7</f>
        <v>9.0348078766100475</v>
      </c>
      <c r="D12" s="44">
        <f>Resultat!D7</f>
        <v>11.340512326615446</v>
      </c>
      <c r="E12" s="44">
        <f>Resultat!E7</f>
        <v>15</v>
      </c>
    </row>
    <row r="13" spans="1:6" s="35" customFormat="1" x14ac:dyDescent="0.25">
      <c r="A13" s="35" t="str">
        <f>Resultat!A8</f>
        <v>Impact exploitation</v>
      </c>
      <c r="B13" s="44">
        <f>Resultat!B8</f>
        <v>3.7332089471537202</v>
      </c>
      <c r="C13" s="44">
        <f>Resultat!C8</f>
        <v>17.620509734427024</v>
      </c>
      <c r="D13" s="44">
        <f>Resultat!D8</f>
        <v>3.7332089471537202</v>
      </c>
      <c r="E13" s="44">
        <f>Resultat!E8</f>
        <v>2</v>
      </c>
    </row>
    <row r="14" spans="1:6" s="35" customFormat="1" x14ac:dyDescent="0.25">
      <c r="A14" s="35" t="str">
        <f>Resultat!A9</f>
        <v>Impact construction + exploitation</v>
      </c>
      <c r="B14" s="44">
        <f>Resultat!B9</f>
        <v>12.871789305045965</v>
      </c>
      <c r="C14" s="44">
        <f>Resultat!C9</f>
        <v>26.65531761103707</v>
      </c>
      <c r="D14" s="44">
        <f>Resultat!D9</f>
        <v>15.073721273769166</v>
      </c>
      <c r="E14" s="44">
        <f>Resultat!E9</f>
        <v>15</v>
      </c>
      <c r="F14" s="36"/>
    </row>
    <row r="15" spans="1:6" s="35" customFormat="1" x14ac:dyDescent="0.25">
      <c r="A15" s="35" t="str">
        <f>Resultat!A10</f>
        <v>Impact revêtement extérieur</v>
      </c>
      <c r="B15" s="44">
        <f>Resultat!B10</f>
        <v>0</v>
      </c>
      <c r="C15" s="44">
        <f>Resultat!C10</f>
        <v>0</v>
      </c>
      <c r="D15" s="44">
        <f>Resultat!D10</f>
        <v>0</v>
      </c>
      <c r="E15" s="44">
        <f>Resultat!E10</f>
        <v>1</v>
      </c>
    </row>
    <row r="16" spans="1:6" x14ac:dyDescent="0.25">
      <c r="A16" s="37" t="str">
        <f>Resultat!A11</f>
        <v>Biogenique</v>
      </c>
      <c r="B16" s="39">
        <f>Resultat!B11</f>
        <v>-4.8307278973337926</v>
      </c>
      <c r="C16" s="39">
        <f>Resultat!C11</f>
        <v>-5.2737337084449045</v>
      </c>
      <c r="D16" s="39">
        <f>Resultat!D11</f>
        <v>-5.3398119306671266</v>
      </c>
      <c r="E16" s="39">
        <f>Resultat!E11</f>
        <v>-1</v>
      </c>
    </row>
    <row r="17" spans="1:7" x14ac:dyDescent="0.25">
      <c r="A17" s="34" t="str">
        <f>Resultat!A12</f>
        <v>Energie grise</v>
      </c>
      <c r="B17" s="39">
        <f>Resultat!B12</f>
        <v>20000</v>
      </c>
      <c r="C17" s="39">
        <f>Resultat!C12</f>
        <v>0</v>
      </c>
      <c r="D17" s="39">
        <f>Resultat!D12</f>
        <v>20000</v>
      </c>
      <c r="E17" s="39">
        <f>Resultat!E12</f>
        <v>5</v>
      </c>
    </row>
    <row r="18" spans="1:7" x14ac:dyDescent="0.25">
      <c r="A18" s="37" t="str">
        <f>Resultat!A13</f>
        <v>Consommation d'énergie</v>
      </c>
      <c r="B18" s="39">
        <f>Resultat!B13</f>
        <v>23919.650000000005</v>
      </c>
      <c r="C18" s="39">
        <f>Resultat!C13</f>
        <v>25844.45</v>
      </c>
      <c r="D18" s="39">
        <f>Resultat!D13</f>
        <v>23919.650000000005</v>
      </c>
      <c r="E18" s="39">
        <f>Resultat!E13</f>
        <v>0</v>
      </c>
    </row>
    <row r="19" spans="1:7" ht="15.75" thickBot="1" x14ac:dyDescent="0.3">
      <c r="A19" s="52" t="str">
        <f>Resultat!A14</f>
        <v>Production PV</v>
      </c>
      <c r="B19" s="51">
        <f>Resultat!B14</f>
        <v>7980</v>
      </c>
      <c r="C19" s="51">
        <f>Resultat!C14</f>
        <v>7980</v>
      </c>
      <c r="D19" s="51">
        <f>Resultat!D14</f>
        <v>7980</v>
      </c>
      <c r="E19" s="51">
        <f>Resultat!E14</f>
        <v>7980</v>
      </c>
      <c r="F19" s="50"/>
      <c r="G19" s="35"/>
    </row>
    <row r="20" spans="1:7" x14ac:dyDescent="0.25">
      <c r="A20" s="37"/>
      <c r="B20" s="46"/>
      <c r="C20" s="35"/>
      <c r="D20" s="35"/>
      <c r="E20" s="35"/>
      <c r="F20" s="35"/>
      <c r="G20" s="35"/>
    </row>
    <row r="21" spans="1:7" x14ac:dyDescent="0.25">
      <c r="A21" s="37" t="str">
        <f>Resultat!A16</f>
        <v>Caractérisque principale</v>
      </c>
      <c r="B21" s="46"/>
      <c r="C21" s="35"/>
      <c r="D21" s="35"/>
      <c r="E21" s="35"/>
      <c r="F21" s="35"/>
      <c r="G21" s="35"/>
    </row>
    <row r="22" spans="1:7" x14ac:dyDescent="0.25">
      <c r="A22" s="55" t="str">
        <f>Resultat!A17</f>
        <v>Catégorie d'ouvrage</v>
      </c>
      <c r="B22" s="47" t="str">
        <f>Resultat!B17</f>
        <v>Habitat individuel</v>
      </c>
      <c r="C22" s="47" t="str">
        <f>Resultat!C17</f>
        <v>Habitat collectif</v>
      </c>
      <c r="D22" s="47" t="str">
        <f>Resultat!D17</f>
        <v>Habitat individuel</v>
      </c>
      <c r="E22" s="47" t="str">
        <f>Resultat!E17</f>
        <v>Habitat individuel</v>
      </c>
      <c r="F22" s="35"/>
      <c r="G22" s="35"/>
    </row>
    <row r="23" spans="1:7" x14ac:dyDescent="0.25">
      <c r="A23" s="37" t="str">
        <f>Resultat!A18</f>
        <v>Type de travaux</v>
      </c>
      <c r="B23" s="47" t="str">
        <f>Resultat!B18</f>
        <v>Neuf</v>
      </c>
      <c r="C23" s="47" t="str">
        <f>Resultat!C18</f>
        <v>Neuf</v>
      </c>
      <c r="D23" s="47" t="str">
        <f>Resultat!D18</f>
        <v>Neuf</v>
      </c>
      <c r="E23" s="47" t="str">
        <f>Resultat!E18</f>
        <v>Neuf</v>
      </c>
      <c r="F23" s="35"/>
      <c r="G23" s="35"/>
    </row>
    <row r="24" spans="1:7" x14ac:dyDescent="0.25">
      <c r="A24" s="37" t="str">
        <f>Resultat!A19</f>
        <v>Surface de référence énergétique</v>
      </c>
      <c r="B24" s="47">
        <f>Resultat!B19</f>
        <v>401</v>
      </c>
      <c r="C24" s="47">
        <f>Resultat!C19</f>
        <v>401</v>
      </c>
      <c r="D24" s="47">
        <f>Resultat!D19</f>
        <v>401</v>
      </c>
      <c r="E24" s="47">
        <f>Resultat!E19</f>
        <v>401</v>
      </c>
      <c r="F24" s="35"/>
      <c r="G24" s="35"/>
    </row>
    <row r="25" spans="1:7" x14ac:dyDescent="0.25">
      <c r="A25" s="37" t="str">
        <f>Resultat!A20</f>
        <v>Systeme chauffage</v>
      </c>
      <c r="B25" s="47" t="str">
        <f>Resultat!B20</f>
        <v>Chauffage à distance</v>
      </c>
      <c r="C25" s="47" t="str">
        <f>Resultat!C20</f>
        <v>Chaudière</v>
      </c>
      <c r="D25" s="47" t="str">
        <f>Resultat!D20</f>
        <v>Chauffage à distance</v>
      </c>
      <c r="E25" s="47" t="str">
        <f>Resultat!E20</f>
        <v>Pompe à chaleur (géothermique)</v>
      </c>
      <c r="F25" s="35"/>
      <c r="G25" s="35"/>
    </row>
    <row r="26" spans="1:7" x14ac:dyDescent="0.25">
      <c r="A26" s="37" t="str">
        <f>Resultat!A21</f>
        <v>Surface PV</v>
      </c>
      <c r="B26" s="47">
        <f>Resultat!B21</f>
        <v>60</v>
      </c>
      <c r="C26" s="47">
        <f>Resultat!C21</f>
        <v>60</v>
      </c>
      <c r="D26" s="47">
        <f>Resultat!D21</f>
        <v>60</v>
      </c>
      <c r="E26" s="47">
        <f>Resultat!E21</f>
        <v>60</v>
      </c>
      <c r="F26" s="35"/>
      <c r="G26" s="35"/>
    </row>
    <row r="27" spans="1:7" ht="15.75" thickBot="1" x14ac:dyDescent="0.3">
      <c r="A27" s="52" t="str">
        <f>Resultat!A22</f>
        <v>Capteurs solaires</v>
      </c>
      <c r="B27" s="51">
        <f>Resultat!B22</f>
        <v>0</v>
      </c>
      <c r="C27" s="51">
        <f>Resultat!C22</f>
        <v>0</v>
      </c>
      <c r="D27" s="51">
        <f>Resultat!D22</f>
        <v>0</v>
      </c>
      <c r="E27" s="51">
        <f>Resultat!E22</f>
        <v>10</v>
      </c>
      <c r="F27" s="35"/>
      <c r="G27" s="35"/>
    </row>
    <row r="28" spans="1:7" s="48" customFormat="1" ht="15.75" thickBot="1" x14ac:dyDescent="0.3">
      <c r="A28" s="53"/>
      <c r="B28" s="54"/>
      <c r="C28" s="49"/>
      <c r="D28" s="49"/>
      <c r="E28" s="49"/>
      <c r="F28" s="49"/>
      <c r="G28" s="49"/>
    </row>
    <row r="29" spans="1:7" ht="15.75" thickTop="1" x14ac:dyDescent="0.25">
      <c r="A29" s="37"/>
      <c r="B29" s="46"/>
      <c r="C29" s="35"/>
      <c r="D29" s="35"/>
      <c r="E29" s="35"/>
    </row>
  </sheetData>
  <mergeCells count="2">
    <mergeCell ref="A1:F2"/>
    <mergeCell ref="E4:F4"/>
  </mergeCells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Aide</vt:lpstr>
      <vt:lpstr>Resultat</vt:lpstr>
      <vt:lpstr>Feuil1</vt:lpstr>
      <vt:lpstr>Graphe</vt:lpstr>
      <vt:lpstr>Graphe!Zone_d_impression</vt:lpstr>
    </vt:vector>
  </TitlesOfParts>
  <Company>HESSO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Schulthess Lucile</dc:creator>
  <cp:lastModifiedBy>Schulthess Lucile</cp:lastModifiedBy>
  <cp:lastPrinted>2025-04-08T12:37:13Z</cp:lastPrinted>
  <dcterms:created xsi:type="dcterms:W3CDTF">2025-01-23T09:03:01Z</dcterms:created>
  <dcterms:modified xsi:type="dcterms:W3CDTF">2025-04-14T11:43:52Z</dcterms:modified>
</cp:coreProperties>
</file>